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vyletova\Desktop\"/>
    </mc:Choice>
  </mc:AlternateContent>
  <xr:revisionPtr revIDLastSave="0" documentId="8_{63054A70-9428-4450-AE3D-1C19C3860583}" xr6:coauthVersionLast="47" xr6:coauthVersionMax="47" xr10:uidLastSave="{00000000-0000-0000-0000-000000000000}"/>
  <bookViews>
    <workbookView xWindow="-120" yWindow="0" windowWidth="13188" windowHeight="11964" tabRatio="986" xr2:uid="{00000000-000D-0000-FFFF-FFFF00000000}"/>
  </bookViews>
  <sheets>
    <sheet name="Hlášení počtu přípojek - (s DS)" sheetId="1" r:id="rId1"/>
    <sheet name="Hlášení počtu přípojek (bez DS)" sheetId="4" r:id="rId2"/>
    <sheet name="data2" sheetId="5" state="hidden" r:id="rId3"/>
    <sheet name="data" sheetId="2" state="hidden" r:id="rId4"/>
    <sheet name="Seznam TV (jen pro čtení)" sheetId="3" r:id="rId5"/>
  </sheets>
  <definedNames>
    <definedName name="_xlnm.Print_Area" localSheetId="0">'Hlášení počtu přípojek - (s DS)'!$A$1:$L$165</definedName>
    <definedName name="_xlnm.Print_Area" localSheetId="1">'Hlášení počtu přípojek (bez DS)'!$A$1:$L$165</definedName>
    <definedName name="pripojky" localSheetId="1">'Hlášení počtu přípojek (bez DS)'!$B$12:$L$135</definedName>
    <definedName name="pripojky">'Hlášení počtu přípojek - (s DS)'!$B$12:$L$135</definedName>
    <definedName name="solver_eng" localSheetId="0">1</definedName>
    <definedName name="solver_eng" localSheetId="1">1</definedName>
    <definedName name="solver_neg" localSheetId="0">1</definedName>
    <definedName name="solver_neg" localSheetId="1">1</definedName>
    <definedName name="solver_num" localSheetId="0">0</definedName>
    <definedName name="solver_num" localSheetId="1">0</definedName>
    <definedName name="solver_typ" localSheetId="0">1</definedName>
    <definedName name="solver_typ" localSheetId="1">1</definedName>
    <definedName name="solver_val" localSheetId="0">0</definedName>
    <definedName name="solver_val" localSheetId="1">0</definedName>
    <definedName name="solver_ver" localSheetId="0">3</definedName>
    <definedName name="solver_ver" localSheetId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8" i="4" l="1"/>
  <c r="C158" i="4"/>
  <c r="B159" i="4"/>
  <c r="C159" i="4"/>
  <c r="B157" i="4"/>
  <c r="G7" i="5"/>
  <c r="G6" i="5" s="1"/>
  <c r="H157" i="4" s="1"/>
  <c r="B5" i="5"/>
  <c r="B2" i="5"/>
  <c r="B5" i="2"/>
  <c r="B165" i="4"/>
  <c r="C157" i="4"/>
  <c r="D153" i="4"/>
  <c r="C153" i="4"/>
  <c r="H159" i="4" l="1"/>
  <c r="H158" i="4"/>
  <c r="G7" i="2"/>
  <c r="A2" i="3"/>
  <c r="B2" i="3"/>
  <c r="A3" i="3"/>
  <c r="B3" i="3"/>
  <c r="A4" i="3"/>
  <c r="B4" i="3"/>
  <c r="A5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202" i="3"/>
  <c r="B202" i="3"/>
  <c r="A203" i="3"/>
  <c r="B203" i="3"/>
  <c r="A204" i="3"/>
  <c r="B204" i="3"/>
  <c r="A205" i="3"/>
  <c r="B205" i="3"/>
  <c r="A206" i="3"/>
  <c r="B206" i="3"/>
  <c r="A207" i="3"/>
  <c r="B207" i="3"/>
  <c r="A208" i="3"/>
  <c r="B208" i="3"/>
  <c r="A209" i="3"/>
  <c r="B209" i="3"/>
  <c r="A210" i="3"/>
  <c r="B210" i="3"/>
  <c r="A211" i="3"/>
  <c r="B211" i="3"/>
  <c r="A212" i="3"/>
  <c r="B212" i="3"/>
  <c r="A213" i="3"/>
  <c r="B213" i="3"/>
  <c r="A214" i="3"/>
  <c r="B214" i="3"/>
  <c r="A215" i="3"/>
  <c r="B215" i="3"/>
  <c r="A216" i="3"/>
  <c r="B216" i="3"/>
  <c r="A217" i="3"/>
  <c r="B217" i="3"/>
  <c r="A218" i="3"/>
  <c r="B218" i="3"/>
  <c r="A219" i="3"/>
  <c r="B219" i="3"/>
  <c r="A220" i="3"/>
  <c r="B220" i="3"/>
  <c r="A221" i="3"/>
  <c r="B221" i="3"/>
  <c r="A222" i="3"/>
  <c r="B222" i="3"/>
  <c r="A223" i="3"/>
  <c r="B223" i="3"/>
  <c r="A224" i="3"/>
  <c r="B224" i="3"/>
  <c r="A225" i="3"/>
  <c r="B225" i="3"/>
  <c r="A226" i="3"/>
  <c r="B226" i="3"/>
  <c r="A227" i="3"/>
  <c r="B227" i="3"/>
  <c r="A228" i="3"/>
  <c r="B228" i="3"/>
  <c r="A229" i="3"/>
  <c r="B229" i="3"/>
  <c r="A230" i="3"/>
  <c r="B230" i="3"/>
  <c r="A231" i="3"/>
  <c r="B231" i="3"/>
  <c r="A232" i="3"/>
  <c r="B232" i="3"/>
  <c r="A233" i="3"/>
  <c r="B233" i="3"/>
  <c r="A234" i="3"/>
  <c r="B234" i="3"/>
  <c r="A235" i="3"/>
  <c r="B235" i="3"/>
  <c r="A236" i="3"/>
  <c r="B236" i="3"/>
  <c r="A237" i="3"/>
  <c r="B237" i="3"/>
  <c r="A238" i="3"/>
  <c r="B238" i="3"/>
  <c r="A239" i="3"/>
  <c r="B239" i="3"/>
  <c r="A240" i="3"/>
  <c r="B240" i="3"/>
  <c r="A241" i="3"/>
  <c r="B241" i="3"/>
  <c r="A242" i="3"/>
  <c r="B242" i="3"/>
  <c r="A243" i="3"/>
  <c r="B243" i="3"/>
  <c r="A244" i="3"/>
  <c r="B244" i="3"/>
  <c r="A245" i="3"/>
  <c r="B245" i="3"/>
  <c r="A246" i="3"/>
  <c r="B246" i="3"/>
  <c r="A247" i="3"/>
  <c r="B247" i="3"/>
  <c r="A248" i="3"/>
  <c r="B248" i="3"/>
  <c r="A249" i="3"/>
  <c r="B249" i="3"/>
  <c r="A250" i="3"/>
  <c r="B250" i="3"/>
  <c r="A251" i="3"/>
  <c r="B251" i="3"/>
  <c r="A252" i="3"/>
  <c r="B252" i="3"/>
  <c r="A253" i="3"/>
  <c r="B253" i="3"/>
  <c r="A254" i="3"/>
  <c r="B254" i="3"/>
  <c r="A255" i="3"/>
  <c r="B255" i="3"/>
  <c r="A256" i="3"/>
  <c r="B256" i="3"/>
  <c r="A257" i="3"/>
  <c r="B257" i="3"/>
  <c r="A258" i="3"/>
  <c r="B258" i="3"/>
  <c r="A259" i="3"/>
  <c r="B259" i="3"/>
  <c r="A260" i="3"/>
  <c r="B260" i="3"/>
  <c r="A261" i="3"/>
  <c r="B261" i="3"/>
  <c r="A262" i="3"/>
  <c r="B262" i="3"/>
  <c r="A263" i="3"/>
  <c r="B263" i="3"/>
  <c r="A264" i="3"/>
  <c r="B264" i="3"/>
  <c r="A265" i="3"/>
  <c r="B265" i="3"/>
  <c r="A266" i="3"/>
  <c r="B266" i="3"/>
  <c r="A267" i="3"/>
  <c r="B267" i="3"/>
  <c r="A268" i="3"/>
  <c r="B268" i="3"/>
  <c r="A269" i="3"/>
  <c r="B269" i="3"/>
  <c r="A270" i="3"/>
  <c r="B270" i="3"/>
  <c r="A271" i="3"/>
  <c r="B271" i="3"/>
  <c r="A272" i="3"/>
  <c r="B272" i="3"/>
  <c r="A273" i="3"/>
  <c r="B273" i="3"/>
  <c r="A274" i="3"/>
  <c r="B274" i="3"/>
  <c r="A275" i="3"/>
  <c r="B275" i="3"/>
  <c r="A276" i="3"/>
  <c r="B276" i="3"/>
  <c r="A277" i="3"/>
  <c r="B277" i="3"/>
  <c r="A278" i="3"/>
  <c r="B278" i="3"/>
  <c r="A279" i="3"/>
  <c r="B279" i="3"/>
  <c r="A280" i="3"/>
  <c r="B280" i="3"/>
  <c r="A281" i="3"/>
  <c r="B281" i="3"/>
  <c r="A282" i="3"/>
  <c r="B282" i="3"/>
  <c r="A283" i="3"/>
  <c r="B283" i="3"/>
  <c r="A284" i="3"/>
  <c r="B284" i="3"/>
  <c r="A285" i="3"/>
  <c r="B285" i="3"/>
  <c r="A286" i="3"/>
  <c r="B286" i="3"/>
  <c r="A287" i="3"/>
  <c r="B287" i="3"/>
  <c r="A288" i="3"/>
  <c r="B288" i="3"/>
  <c r="A289" i="3"/>
  <c r="B289" i="3"/>
  <c r="A290" i="3"/>
  <c r="B290" i="3"/>
  <c r="A291" i="3"/>
  <c r="B291" i="3"/>
  <c r="A292" i="3"/>
  <c r="B292" i="3"/>
  <c r="A293" i="3"/>
  <c r="B293" i="3"/>
  <c r="A294" i="3"/>
  <c r="B294" i="3"/>
  <c r="A295" i="3"/>
  <c r="B295" i="3"/>
  <c r="A296" i="3"/>
  <c r="B296" i="3"/>
  <c r="A297" i="3"/>
  <c r="B297" i="3"/>
  <c r="A298" i="3"/>
  <c r="B298" i="3"/>
  <c r="A299" i="3"/>
  <c r="B299" i="3"/>
  <c r="A300" i="3"/>
  <c r="B300" i="3"/>
  <c r="A301" i="3"/>
  <c r="B301" i="3"/>
  <c r="A302" i="3"/>
  <c r="B302" i="3"/>
  <c r="A303" i="3"/>
  <c r="B303" i="3"/>
  <c r="A304" i="3"/>
  <c r="B304" i="3"/>
  <c r="A305" i="3"/>
  <c r="B305" i="3"/>
  <c r="A306" i="3"/>
  <c r="B306" i="3"/>
  <c r="A307" i="3"/>
  <c r="B307" i="3"/>
  <c r="A308" i="3"/>
  <c r="B308" i="3"/>
  <c r="A309" i="3"/>
  <c r="B309" i="3"/>
  <c r="A310" i="3"/>
  <c r="B310" i="3"/>
  <c r="A311" i="3"/>
  <c r="B311" i="3"/>
  <c r="A312" i="3"/>
  <c r="B312" i="3"/>
  <c r="A313" i="3"/>
  <c r="B313" i="3"/>
  <c r="A314" i="3"/>
  <c r="B314" i="3"/>
  <c r="A315" i="3"/>
  <c r="B315" i="3"/>
  <c r="A316" i="3"/>
  <c r="B316" i="3"/>
  <c r="A317" i="3"/>
  <c r="B317" i="3"/>
  <c r="A318" i="3"/>
  <c r="B318" i="3"/>
  <c r="A319" i="3"/>
  <c r="B319" i="3"/>
  <c r="A320" i="3"/>
  <c r="B320" i="3"/>
  <c r="A321" i="3"/>
  <c r="B321" i="3"/>
  <c r="A322" i="3"/>
  <c r="B322" i="3"/>
  <c r="A323" i="3"/>
  <c r="B323" i="3"/>
  <c r="A324" i="3"/>
  <c r="B324" i="3"/>
  <c r="A325" i="3"/>
  <c r="B325" i="3"/>
  <c r="A326" i="3"/>
  <c r="B326" i="3"/>
  <c r="A327" i="3"/>
  <c r="B327" i="3"/>
  <c r="A328" i="3"/>
  <c r="B328" i="3"/>
  <c r="A329" i="3"/>
  <c r="B329" i="3"/>
  <c r="A330" i="3"/>
  <c r="B330" i="3"/>
  <c r="A331" i="3"/>
  <c r="B331" i="3"/>
  <c r="A332" i="3"/>
  <c r="B332" i="3"/>
  <c r="A333" i="3"/>
  <c r="B333" i="3"/>
  <c r="A334" i="3"/>
  <c r="B334" i="3"/>
  <c r="A335" i="3"/>
  <c r="B335" i="3"/>
  <c r="A336" i="3"/>
  <c r="B336" i="3"/>
  <c r="A337" i="3"/>
  <c r="B337" i="3"/>
  <c r="A338" i="3"/>
  <c r="B338" i="3"/>
  <c r="A339" i="3"/>
  <c r="B339" i="3"/>
  <c r="A340" i="3"/>
  <c r="B340" i="3"/>
  <c r="A341" i="3"/>
  <c r="B341" i="3"/>
  <c r="A342" i="3"/>
  <c r="B342" i="3"/>
  <c r="A343" i="3"/>
  <c r="B343" i="3"/>
  <c r="A344" i="3"/>
  <c r="B344" i="3"/>
  <c r="A345" i="3"/>
  <c r="B345" i="3"/>
  <c r="A346" i="3"/>
  <c r="B346" i="3"/>
  <c r="A347" i="3"/>
  <c r="B347" i="3"/>
  <c r="A348" i="3"/>
  <c r="B348" i="3"/>
  <c r="A349" i="3"/>
  <c r="B349" i="3"/>
  <c r="A350" i="3"/>
  <c r="B350" i="3"/>
  <c r="A351" i="3"/>
  <c r="B351" i="3"/>
  <c r="A352" i="3"/>
  <c r="B352" i="3"/>
  <c r="A353" i="3"/>
  <c r="B353" i="3"/>
  <c r="A354" i="3"/>
  <c r="B354" i="3"/>
  <c r="A355" i="3"/>
  <c r="B355" i="3"/>
  <c r="A356" i="3"/>
  <c r="B356" i="3"/>
  <c r="A357" i="3"/>
  <c r="B357" i="3"/>
  <c r="A358" i="3"/>
  <c r="B358" i="3"/>
  <c r="A359" i="3"/>
  <c r="B359" i="3"/>
  <c r="A360" i="3"/>
  <c r="B360" i="3"/>
  <c r="A361" i="3"/>
  <c r="B361" i="3"/>
  <c r="A362" i="3"/>
  <c r="B362" i="3"/>
  <c r="A363" i="3"/>
  <c r="B363" i="3"/>
  <c r="A364" i="3"/>
  <c r="B364" i="3"/>
  <c r="A365" i="3"/>
  <c r="B365" i="3"/>
  <c r="A366" i="3"/>
  <c r="B366" i="3"/>
  <c r="A367" i="3"/>
  <c r="B367" i="3"/>
  <c r="A368" i="3"/>
  <c r="B368" i="3"/>
  <c r="A369" i="3"/>
  <c r="B369" i="3"/>
  <c r="A370" i="3"/>
  <c r="B370" i="3"/>
  <c r="A371" i="3"/>
  <c r="B371" i="3"/>
  <c r="A372" i="3"/>
  <c r="B372" i="3"/>
  <c r="A373" i="3"/>
  <c r="B373" i="3"/>
  <c r="C153" i="1"/>
  <c r="C395" i="3"/>
  <c r="F395" i="3" s="1"/>
  <c r="D395" i="3"/>
  <c r="C396" i="3"/>
  <c r="D396" i="3"/>
  <c r="C397" i="3"/>
  <c r="E397" i="3" s="1"/>
  <c r="D397" i="3"/>
  <c r="C398" i="3"/>
  <c r="E398" i="3" s="1"/>
  <c r="D398" i="3"/>
  <c r="C399" i="3"/>
  <c r="D399" i="3"/>
  <c r="C400" i="3"/>
  <c r="F400" i="3" s="1"/>
  <c r="D400" i="3"/>
  <c r="E400" i="3" s="1"/>
  <c r="C401" i="3"/>
  <c r="D401" i="3"/>
  <c r="C402" i="3"/>
  <c r="D402" i="3"/>
  <c r="C403" i="3"/>
  <c r="D403" i="3"/>
  <c r="E403" i="3" s="1"/>
  <c r="D394" i="3"/>
  <c r="E394" i="3" s="1"/>
  <c r="C394" i="3"/>
  <c r="B394" i="3"/>
  <c r="C393" i="3"/>
  <c r="C385" i="3"/>
  <c r="D385" i="3"/>
  <c r="C386" i="3"/>
  <c r="F386" i="3" s="1"/>
  <c r="D386" i="3"/>
  <c r="C387" i="3"/>
  <c r="E387" i="3" s="1"/>
  <c r="D387" i="3"/>
  <c r="C388" i="3"/>
  <c r="D388" i="3"/>
  <c r="C389" i="3"/>
  <c r="F389" i="3" s="1"/>
  <c r="D389" i="3"/>
  <c r="C390" i="3"/>
  <c r="D390" i="3"/>
  <c r="C391" i="3"/>
  <c r="D391" i="3"/>
  <c r="C392" i="3"/>
  <c r="D392" i="3"/>
  <c r="D393" i="3"/>
  <c r="D384" i="3"/>
  <c r="C384" i="3"/>
  <c r="B374" i="3"/>
  <c r="C373" i="3"/>
  <c r="E373" i="3" s="1"/>
  <c r="D373" i="3"/>
  <c r="C251" i="3"/>
  <c r="D251" i="3"/>
  <c r="C252" i="3"/>
  <c r="D252" i="3"/>
  <c r="C253" i="3"/>
  <c r="E253" i="3" s="1"/>
  <c r="D253" i="3"/>
  <c r="C254" i="3"/>
  <c r="D254" i="3"/>
  <c r="C255" i="3"/>
  <c r="D255" i="3"/>
  <c r="C256" i="3"/>
  <c r="E256" i="3" s="1"/>
  <c r="D256" i="3"/>
  <c r="C257" i="3"/>
  <c r="D257" i="3"/>
  <c r="C258" i="3"/>
  <c r="D258" i="3"/>
  <c r="C259" i="3"/>
  <c r="E259" i="3" s="1"/>
  <c r="D259" i="3"/>
  <c r="C260" i="3"/>
  <c r="F260" i="3" s="1"/>
  <c r="D260" i="3"/>
  <c r="C261" i="3"/>
  <c r="D261" i="3"/>
  <c r="C262" i="3"/>
  <c r="D262" i="3"/>
  <c r="C263" i="3"/>
  <c r="D263" i="3"/>
  <c r="C264" i="3"/>
  <c r="D264" i="3"/>
  <c r="E264" i="3" s="1"/>
  <c r="C265" i="3"/>
  <c r="E265" i="3" s="1"/>
  <c r="D265" i="3"/>
  <c r="C266" i="3"/>
  <c r="F266" i="3" s="1"/>
  <c r="D266" i="3"/>
  <c r="C267" i="3"/>
  <c r="D267" i="3"/>
  <c r="F267" i="3" s="1"/>
  <c r="C268" i="3"/>
  <c r="F268" i="3" s="1"/>
  <c r="D268" i="3"/>
  <c r="C269" i="3"/>
  <c r="D269" i="3"/>
  <c r="F269" i="3" s="1"/>
  <c r="C270" i="3"/>
  <c r="D270" i="3"/>
  <c r="F270" i="3" s="1"/>
  <c r="C271" i="3"/>
  <c r="D271" i="3"/>
  <c r="C272" i="3"/>
  <c r="D272" i="3"/>
  <c r="C273" i="3"/>
  <c r="D273" i="3"/>
  <c r="F273" i="3" s="1"/>
  <c r="C274" i="3"/>
  <c r="E274" i="3" s="1"/>
  <c r="D274" i="3"/>
  <c r="C275" i="3"/>
  <c r="D275" i="3"/>
  <c r="C276" i="3"/>
  <c r="D276" i="3"/>
  <c r="F276" i="3" s="1"/>
  <c r="C277" i="3"/>
  <c r="D277" i="3"/>
  <c r="C278" i="3"/>
  <c r="E278" i="3" s="1"/>
  <c r="D278" i="3"/>
  <c r="C279" i="3"/>
  <c r="D279" i="3"/>
  <c r="C280" i="3"/>
  <c r="D280" i="3"/>
  <c r="C281" i="3"/>
  <c r="E281" i="3"/>
  <c r="D281" i="3"/>
  <c r="C282" i="3"/>
  <c r="E282" i="3" s="1"/>
  <c r="D282" i="3"/>
  <c r="C283" i="3"/>
  <c r="D283" i="3"/>
  <c r="F283" i="3" s="1"/>
  <c r="C284" i="3"/>
  <c r="F284" i="3" s="1"/>
  <c r="D284" i="3"/>
  <c r="C285" i="3"/>
  <c r="D285" i="3"/>
  <c r="C286" i="3"/>
  <c r="D286" i="3"/>
  <c r="C287" i="3"/>
  <c r="D287" i="3"/>
  <c r="C288" i="3"/>
  <c r="F288" i="3" s="1"/>
  <c r="D288" i="3"/>
  <c r="C289" i="3"/>
  <c r="D289" i="3"/>
  <c r="C290" i="3"/>
  <c r="D290" i="3"/>
  <c r="C291" i="3"/>
  <c r="D291" i="3"/>
  <c r="E291" i="3" s="1"/>
  <c r="C292" i="3"/>
  <c r="D292" i="3"/>
  <c r="C293" i="3"/>
  <c r="D293" i="3"/>
  <c r="C294" i="3"/>
  <c r="D294" i="3"/>
  <c r="C295" i="3"/>
  <c r="D295" i="3"/>
  <c r="E295" i="3" s="1"/>
  <c r="C296" i="3"/>
  <c r="D296" i="3"/>
  <c r="C297" i="3"/>
  <c r="F297" i="3" s="1"/>
  <c r="D297" i="3"/>
  <c r="C298" i="3"/>
  <c r="D298" i="3"/>
  <c r="C299" i="3"/>
  <c r="D299" i="3"/>
  <c r="C300" i="3"/>
  <c r="D300" i="3"/>
  <c r="C301" i="3"/>
  <c r="D301" i="3"/>
  <c r="F301" i="3" s="1"/>
  <c r="C302" i="3"/>
  <c r="D302" i="3"/>
  <c r="C303" i="3"/>
  <c r="F303" i="3" s="1"/>
  <c r="D303" i="3"/>
  <c r="E303" i="3" s="1"/>
  <c r="C304" i="3"/>
  <c r="D304" i="3"/>
  <c r="C305" i="3"/>
  <c r="D305" i="3"/>
  <c r="C306" i="3"/>
  <c r="F306" i="3" s="1"/>
  <c r="D306" i="3"/>
  <c r="C307" i="3"/>
  <c r="D307" i="3"/>
  <c r="F307" i="3" s="1"/>
  <c r="C308" i="3"/>
  <c r="D308" i="3"/>
  <c r="C309" i="3"/>
  <c r="F309" i="3" s="1"/>
  <c r="D309" i="3"/>
  <c r="E309" i="3" s="1"/>
  <c r="C310" i="3"/>
  <c r="D310" i="3"/>
  <c r="C311" i="3"/>
  <c r="D311" i="3"/>
  <c r="C312" i="3"/>
  <c r="D312" i="3"/>
  <c r="C313" i="3"/>
  <c r="D313" i="3"/>
  <c r="E313" i="3" s="1"/>
  <c r="C314" i="3"/>
  <c r="D314" i="3"/>
  <c r="C315" i="3"/>
  <c r="D315" i="3"/>
  <c r="E315" i="3" s="1"/>
  <c r="C316" i="3"/>
  <c r="D316" i="3"/>
  <c r="C317" i="3"/>
  <c r="D317" i="3"/>
  <c r="C318" i="3"/>
  <c r="E318" i="3" s="1"/>
  <c r="D318" i="3"/>
  <c r="C319" i="3"/>
  <c r="F319" i="3"/>
  <c r="D319" i="3"/>
  <c r="C320" i="3"/>
  <c r="D320" i="3"/>
  <c r="C321" i="3"/>
  <c r="E321" i="3" s="1"/>
  <c r="D321" i="3"/>
  <c r="C322" i="3"/>
  <c r="D322" i="3"/>
  <c r="C323" i="3"/>
  <c r="D323" i="3"/>
  <c r="C324" i="3"/>
  <c r="D324" i="3"/>
  <c r="C325" i="3"/>
  <c r="D325" i="3"/>
  <c r="C326" i="3"/>
  <c r="D326" i="3"/>
  <c r="C327" i="3"/>
  <c r="D327" i="3"/>
  <c r="C328" i="3"/>
  <c r="D328" i="3"/>
  <c r="C329" i="3"/>
  <c r="D329" i="3"/>
  <c r="C330" i="3"/>
  <c r="D330" i="3"/>
  <c r="C331" i="3"/>
  <c r="D331" i="3"/>
  <c r="C332" i="3"/>
  <c r="D332" i="3"/>
  <c r="C333" i="3"/>
  <c r="D333" i="3"/>
  <c r="C334" i="3"/>
  <c r="D334" i="3"/>
  <c r="C335" i="3"/>
  <c r="D335" i="3"/>
  <c r="C336" i="3"/>
  <c r="F336" i="3" s="1"/>
  <c r="D336" i="3"/>
  <c r="C337" i="3"/>
  <c r="D337" i="3"/>
  <c r="C338" i="3"/>
  <c r="D338" i="3"/>
  <c r="C339" i="3"/>
  <c r="D339" i="3"/>
  <c r="C340" i="3"/>
  <c r="D340" i="3"/>
  <c r="C341" i="3"/>
  <c r="D341" i="3"/>
  <c r="F341" i="3" s="1"/>
  <c r="C342" i="3"/>
  <c r="D342" i="3"/>
  <c r="C343" i="3"/>
  <c r="F343" i="3" s="1"/>
  <c r="D343" i="3"/>
  <c r="C344" i="3"/>
  <c r="D344" i="3"/>
  <c r="C345" i="3"/>
  <c r="D345" i="3"/>
  <c r="C346" i="3"/>
  <c r="D346" i="3"/>
  <c r="C347" i="3"/>
  <c r="D347" i="3"/>
  <c r="C348" i="3"/>
  <c r="F348" i="3" s="1"/>
  <c r="D348" i="3"/>
  <c r="C349" i="3"/>
  <c r="D349" i="3"/>
  <c r="C350" i="3"/>
  <c r="D350" i="3"/>
  <c r="F350" i="3" s="1"/>
  <c r="C351" i="3"/>
  <c r="D351" i="3"/>
  <c r="C352" i="3"/>
  <c r="D352" i="3"/>
  <c r="C353" i="3"/>
  <c r="D353" i="3"/>
  <c r="C354" i="3"/>
  <c r="D354" i="3"/>
  <c r="C355" i="3"/>
  <c r="D355" i="3"/>
  <c r="C356" i="3"/>
  <c r="D356" i="3"/>
  <c r="C357" i="3"/>
  <c r="F357" i="3" s="1"/>
  <c r="D357" i="3"/>
  <c r="C358" i="3"/>
  <c r="D358" i="3"/>
  <c r="C359" i="3"/>
  <c r="D359" i="3"/>
  <c r="C360" i="3"/>
  <c r="E360" i="3" s="1"/>
  <c r="D360" i="3"/>
  <c r="C361" i="3"/>
  <c r="D361" i="3"/>
  <c r="C362" i="3"/>
  <c r="D362" i="3"/>
  <c r="E362" i="3" s="1"/>
  <c r="C363" i="3"/>
  <c r="D363" i="3"/>
  <c r="C364" i="3"/>
  <c r="D364" i="3"/>
  <c r="C365" i="3"/>
  <c r="D365" i="3"/>
  <c r="E365" i="3" s="1"/>
  <c r="C366" i="3"/>
  <c r="D366" i="3"/>
  <c r="C367" i="3"/>
  <c r="D367" i="3"/>
  <c r="C368" i="3"/>
  <c r="D368" i="3"/>
  <c r="C369" i="3"/>
  <c r="D369" i="3"/>
  <c r="C370" i="3"/>
  <c r="D370" i="3"/>
  <c r="C371" i="3"/>
  <c r="D371" i="3"/>
  <c r="C372" i="3"/>
  <c r="F372" i="3" s="1"/>
  <c r="D372" i="3"/>
  <c r="D250" i="3"/>
  <c r="E250" i="3" s="1"/>
  <c r="C250" i="3"/>
  <c r="D249" i="3"/>
  <c r="C242" i="3"/>
  <c r="D242" i="3"/>
  <c r="C243" i="3"/>
  <c r="D243" i="3"/>
  <c r="C244" i="3"/>
  <c r="D244" i="3"/>
  <c r="C245" i="3"/>
  <c r="E245" i="3" s="1"/>
  <c r="D245" i="3"/>
  <c r="C246" i="3"/>
  <c r="D246" i="3"/>
  <c r="C247" i="3"/>
  <c r="F247" i="3" s="1"/>
  <c r="D247" i="3"/>
  <c r="C248" i="3"/>
  <c r="E248" i="3" s="1"/>
  <c r="D248" i="3"/>
  <c r="C249" i="3"/>
  <c r="C127" i="3"/>
  <c r="D127" i="3"/>
  <c r="C128" i="3"/>
  <c r="D128" i="3"/>
  <c r="C129" i="3"/>
  <c r="D129" i="3"/>
  <c r="C130" i="3"/>
  <c r="E130" i="3" s="1"/>
  <c r="D130" i="3"/>
  <c r="C131" i="3"/>
  <c r="D131" i="3"/>
  <c r="E131" i="3" s="1"/>
  <c r="C132" i="3"/>
  <c r="D132" i="3"/>
  <c r="C133" i="3"/>
  <c r="D133" i="3"/>
  <c r="C134" i="3"/>
  <c r="D134" i="3"/>
  <c r="E134" i="3" s="1"/>
  <c r="C135" i="3"/>
  <c r="D135" i="3"/>
  <c r="C136" i="3"/>
  <c r="D136" i="3"/>
  <c r="C137" i="3"/>
  <c r="D137" i="3"/>
  <c r="C138" i="3"/>
  <c r="D138" i="3"/>
  <c r="C139" i="3"/>
  <c r="D139" i="3"/>
  <c r="F139" i="3" s="1"/>
  <c r="C140" i="3"/>
  <c r="D140" i="3"/>
  <c r="C141" i="3"/>
  <c r="D141" i="3"/>
  <c r="C142" i="3"/>
  <c r="D142" i="3"/>
  <c r="C143" i="3"/>
  <c r="D143" i="3"/>
  <c r="F143" i="3" s="1"/>
  <c r="C144" i="3"/>
  <c r="D144" i="3"/>
  <c r="C145" i="3"/>
  <c r="D145" i="3"/>
  <c r="C146" i="3"/>
  <c r="D146" i="3"/>
  <c r="C147" i="3"/>
  <c r="D147" i="3"/>
  <c r="C148" i="3"/>
  <c r="D148" i="3"/>
  <c r="C149" i="3"/>
  <c r="D149" i="3"/>
  <c r="F149" i="3" s="1"/>
  <c r="C150" i="3"/>
  <c r="E150" i="3" s="1"/>
  <c r="D150" i="3"/>
  <c r="C151" i="3"/>
  <c r="D151" i="3"/>
  <c r="C152" i="3"/>
  <c r="D152" i="3"/>
  <c r="F152" i="3" s="1"/>
  <c r="C153" i="3"/>
  <c r="D153" i="3"/>
  <c r="C154" i="3"/>
  <c r="F154" i="3" s="1"/>
  <c r="D154" i="3"/>
  <c r="C155" i="3"/>
  <c r="D155" i="3"/>
  <c r="C156" i="3"/>
  <c r="D156" i="3"/>
  <c r="C157" i="3"/>
  <c r="D157" i="3"/>
  <c r="F157" i="3" s="1"/>
  <c r="C158" i="3"/>
  <c r="D158" i="3"/>
  <c r="E158" i="3" s="1"/>
  <c r="C159" i="3"/>
  <c r="D159" i="3"/>
  <c r="C160" i="3"/>
  <c r="D160" i="3"/>
  <c r="C161" i="3"/>
  <c r="D161" i="3"/>
  <c r="F161" i="3" s="1"/>
  <c r="C162" i="3"/>
  <c r="E162" i="3" s="1"/>
  <c r="D162" i="3"/>
  <c r="C163" i="3"/>
  <c r="D163" i="3"/>
  <c r="F163" i="3" s="1"/>
  <c r="C164" i="3"/>
  <c r="D164" i="3"/>
  <c r="F164" i="3" s="1"/>
  <c r="C165" i="3"/>
  <c r="D165" i="3"/>
  <c r="C166" i="3"/>
  <c r="E166" i="3" s="1"/>
  <c r="D166" i="3"/>
  <c r="C167" i="3"/>
  <c r="D167" i="3"/>
  <c r="C168" i="3"/>
  <c r="D168" i="3"/>
  <c r="C169" i="3"/>
  <c r="D169" i="3"/>
  <c r="C170" i="3"/>
  <c r="D170" i="3"/>
  <c r="C171" i="3"/>
  <c r="D171" i="3"/>
  <c r="C172" i="3"/>
  <c r="D172" i="3"/>
  <c r="C173" i="3"/>
  <c r="D173" i="3"/>
  <c r="E173" i="3" s="1"/>
  <c r="C174" i="3"/>
  <c r="E174" i="3" s="1"/>
  <c r="D174" i="3"/>
  <c r="C175" i="3"/>
  <c r="D175" i="3"/>
  <c r="C176" i="3"/>
  <c r="D176" i="3"/>
  <c r="E176" i="3" s="1"/>
  <c r="C177" i="3"/>
  <c r="D177" i="3"/>
  <c r="C178" i="3"/>
  <c r="D178" i="3"/>
  <c r="C179" i="3"/>
  <c r="D179" i="3"/>
  <c r="E179" i="3" s="1"/>
  <c r="C180" i="3"/>
  <c r="D180" i="3"/>
  <c r="C181" i="3"/>
  <c r="D181" i="3"/>
  <c r="E181" i="3" s="1"/>
  <c r="C182" i="3"/>
  <c r="D182" i="3"/>
  <c r="F182" i="3" s="1"/>
  <c r="C183" i="3"/>
  <c r="D183" i="3"/>
  <c r="C184" i="3"/>
  <c r="D184" i="3"/>
  <c r="C185" i="3"/>
  <c r="D185" i="3"/>
  <c r="F185" i="3" s="1"/>
  <c r="C186" i="3"/>
  <c r="F186" i="3" s="1"/>
  <c r="D186" i="3"/>
  <c r="C187" i="3"/>
  <c r="D187" i="3"/>
  <c r="F187" i="3" s="1"/>
  <c r="C188" i="3"/>
  <c r="D188" i="3"/>
  <c r="E188" i="3" s="1"/>
  <c r="C189" i="3"/>
  <c r="D189" i="3"/>
  <c r="C190" i="3"/>
  <c r="F190" i="3" s="1"/>
  <c r="D190" i="3"/>
  <c r="C191" i="3"/>
  <c r="D191" i="3"/>
  <c r="E191" i="3" s="1"/>
  <c r="C192" i="3"/>
  <c r="D192" i="3"/>
  <c r="C193" i="3"/>
  <c r="D193" i="3"/>
  <c r="F193" i="3" s="1"/>
  <c r="C194" i="3"/>
  <c r="D194" i="3"/>
  <c r="F194" i="3" s="1"/>
  <c r="C195" i="3"/>
  <c r="D195" i="3"/>
  <c r="C196" i="3"/>
  <c r="D196" i="3"/>
  <c r="C197" i="3"/>
  <c r="D197" i="3"/>
  <c r="E197" i="3" s="1"/>
  <c r="C198" i="3"/>
  <c r="E198" i="3" s="1"/>
  <c r="D198" i="3"/>
  <c r="C199" i="3"/>
  <c r="D199" i="3"/>
  <c r="C200" i="3"/>
  <c r="F200" i="3"/>
  <c r="D200" i="3"/>
  <c r="C201" i="3"/>
  <c r="D201" i="3"/>
  <c r="C202" i="3"/>
  <c r="E202" i="3" s="1"/>
  <c r="D202" i="3"/>
  <c r="C203" i="3"/>
  <c r="D203" i="3"/>
  <c r="C204" i="3"/>
  <c r="F204" i="3" s="1"/>
  <c r="D204" i="3"/>
  <c r="C205" i="3"/>
  <c r="E205" i="3" s="1"/>
  <c r="D205" i="3"/>
  <c r="C206" i="3"/>
  <c r="E206" i="3" s="1"/>
  <c r="D206" i="3"/>
  <c r="C207" i="3"/>
  <c r="D207" i="3"/>
  <c r="C208" i="3"/>
  <c r="E208" i="3" s="1"/>
  <c r="D208" i="3"/>
  <c r="C209" i="3"/>
  <c r="D209" i="3"/>
  <c r="C210" i="3"/>
  <c r="D210" i="3"/>
  <c r="C211" i="3"/>
  <c r="F211" i="3" s="1"/>
  <c r="D211" i="3"/>
  <c r="C212" i="3"/>
  <c r="F212" i="3" s="1"/>
  <c r="D212" i="3"/>
  <c r="C213" i="3"/>
  <c r="D213" i="3"/>
  <c r="F213" i="3" s="1"/>
  <c r="C214" i="3"/>
  <c r="D214" i="3"/>
  <c r="C215" i="3"/>
  <c r="D215" i="3"/>
  <c r="C216" i="3"/>
  <c r="E216" i="3" s="1"/>
  <c r="D216" i="3"/>
  <c r="C217" i="3"/>
  <c r="E217" i="3" s="1"/>
  <c r="D217" i="3"/>
  <c r="C218" i="3"/>
  <c r="D218" i="3"/>
  <c r="C219" i="3"/>
  <c r="D219" i="3"/>
  <c r="E219" i="3" s="1"/>
  <c r="C220" i="3"/>
  <c r="D220" i="3"/>
  <c r="C221" i="3"/>
  <c r="D221" i="3"/>
  <c r="F221" i="3" s="1"/>
  <c r="C222" i="3"/>
  <c r="D222" i="3"/>
  <c r="C223" i="3"/>
  <c r="F223" i="3" s="1"/>
  <c r="D223" i="3"/>
  <c r="C224" i="3"/>
  <c r="F224" i="3" s="1"/>
  <c r="D224" i="3"/>
  <c r="C225" i="3"/>
  <c r="D225" i="3"/>
  <c r="E225" i="3" s="1"/>
  <c r="C226" i="3"/>
  <c r="D226" i="3"/>
  <c r="C227" i="3"/>
  <c r="E227" i="3" s="1"/>
  <c r="D227" i="3"/>
  <c r="F227" i="3" s="1"/>
  <c r="C228" i="3"/>
  <c r="D228" i="3"/>
  <c r="C229" i="3"/>
  <c r="D229" i="3"/>
  <c r="C230" i="3"/>
  <c r="D230" i="3"/>
  <c r="C231" i="3"/>
  <c r="D231" i="3"/>
  <c r="F231" i="3" s="1"/>
  <c r="C232" i="3"/>
  <c r="D232" i="3"/>
  <c r="C233" i="3"/>
  <c r="D233" i="3"/>
  <c r="F233" i="3" s="1"/>
  <c r="C234" i="3"/>
  <c r="D234" i="3"/>
  <c r="C235" i="3"/>
  <c r="D235" i="3"/>
  <c r="C236" i="3"/>
  <c r="D236" i="3"/>
  <c r="C237" i="3"/>
  <c r="D237" i="3"/>
  <c r="C238" i="3"/>
  <c r="D238" i="3"/>
  <c r="C239" i="3"/>
  <c r="D239" i="3"/>
  <c r="F239" i="3" s="1"/>
  <c r="C240" i="3"/>
  <c r="F240" i="3" s="1"/>
  <c r="D240" i="3"/>
  <c r="C241" i="3"/>
  <c r="E241" i="3" s="1"/>
  <c r="D241" i="3"/>
  <c r="D126" i="3"/>
  <c r="C126" i="3"/>
  <c r="C125" i="3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E97" i="3" s="1"/>
  <c r="D98" i="3"/>
  <c r="D99" i="3"/>
  <c r="D100" i="3"/>
  <c r="E100" i="3" s="1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F118" i="3" s="1"/>
  <c r="D119" i="3"/>
  <c r="D120" i="3"/>
  <c r="D121" i="3"/>
  <c r="F121" i="3" s="1"/>
  <c r="D122" i="3"/>
  <c r="D123" i="3"/>
  <c r="D124" i="3"/>
  <c r="D125" i="3"/>
  <c r="F125" i="3" s="1"/>
  <c r="D374" i="3"/>
  <c r="D375" i="3"/>
  <c r="D376" i="3"/>
  <c r="D377" i="3"/>
  <c r="D378" i="3"/>
  <c r="E378" i="3" s="1"/>
  <c r="D379" i="3"/>
  <c r="D380" i="3"/>
  <c r="D381" i="3"/>
  <c r="F381" i="3" s="1"/>
  <c r="D382" i="3"/>
  <c r="D383" i="3"/>
  <c r="D153" i="1"/>
  <c r="B165" i="1"/>
  <c r="B2" i="2"/>
  <c r="B157" i="1"/>
  <c r="C157" i="1"/>
  <c r="B158" i="1"/>
  <c r="C158" i="1"/>
  <c r="B159" i="1"/>
  <c r="C159" i="1"/>
  <c r="C2" i="3"/>
  <c r="E2" i="3" s="1"/>
  <c r="C3" i="3"/>
  <c r="C4" i="3"/>
  <c r="F4" i="3" s="1"/>
  <c r="C5" i="3"/>
  <c r="F5" i="3" s="1"/>
  <c r="C6" i="3"/>
  <c r="F6" i="3" s="1"/>
  <c r="C7" i="3"/>
  <c r="C8" i="3"/>
  <c r="E8" i="3" s="1"/>
  <c r="C9" i="3"/>
  <c r="E9" i="3" s="1"/>
  <c r="C10" i="3"/>
  <c r="F10" i="3" s="1"/>
  <c r="C11" i="3"/>
  <c r="F11" i="3" s="1"/>
  <c r="C12" i="3"/>
  <c r="C13" i="3"/>
  <c r="F13" i="3" s="1"/>
  <c r="C14" i="3"/>
  <c r="F14" i="3" s="1"/>
  <c r="C15" i="3"/>
  <c r="C16" i="3"/>
  <c r="E16" i="3" s="1"/>
  <c r="C17" i="3"/>
  <c r="F17" i="3" s="1"/>
  <c r="C18" i="3"/>
  <c r="F18" i="3" s="1"/>
  <c r="C19" i="3"/>
  <c r="F19" i="3" s="1"/>
  <c r="C20" i="3"/>
  <c r="F20" i="3" s="1"/>
  <c r="C21" i="3"/>
  <c r="F21" i="3" s="1"/>
  <c r="C22" i="3"/>
  <c r="E22" i="3" s="1"/>
  <c r="C23" i="3"/>
  <c r="C24" i="3"/>
  <c r="F24" i="3" s="1"/>
  <c r="C25" i="3"/>
  <c r="E25" i="3" s="1"/>
  <c r="C26" i="3"/>
  <c r="F26" i="3" s="1"/>
  <c r="C27" i="3"/>
  <c r="C28" i="3"/>
  <c r="F28" i="3" s="1"/>
  <c r="C29" i="3"/>
  <c r="E29" i="3" s="1"/>
  <c r="C30" i="3"/>
  <c r="E30" i="3" s="1"/>
  <c r="C31" i="3"/>
  <c r="F31" i="3" s="1"/>
  <c r="C32" i="3"/>
  <c r="F32" i="3" s="1"/>
  <c r="C33" i="3"/>
  <c r="F33" i="3" s="1"/>
  <c r="C34" i="3"/>
  <c r="F34" i="3" s="1"/>
  <c r="C35" i="3"/>
  <c r="E35" i="3" s="1"/>
  <c r="C36" i="3"/>
  <c r="F36" i="3" s="1"/>
  <c r="C37" i="3"/>
  <c r="F37" i="3" s="1"/>
  <c r="C38" i="3"/>
  <c r="E38" i="3" s="1"/>
  <c r="C39" i="3"/>
  <c r="C40" i="3"/>
  <c r="F40" i="3" s="1"/>
  <c r="C41" i="3"/>
  <c r="E41" i="3" s="1"/>
  <c r="C42" i="3"/>
  <c r="E42" i="3" s="1"/>
  <c r="C43" i="3"/>
  <c r="F43" i="3" s="1"/>
  <c r="C44" i="3"/>
  <c r="C45" i="3"/>
  <c r="F45" i="3" s="1"/>
  <c r="C46" i="3"/>
  <c r="F46" i="3" s="1"/>
  <c r="C47" i="3"/>
  <c r="C48" i="3"/>
  <c r="E48" i="3" s="1"/>
  <c r="C49" i="3"/>
  <c r="E49" i="3" s="1"/>
  <c r="C50" i="3"/>
  <c r="F50" i="3" s="1"/>
  <c r="C51" i="3"/>
  <c r="C52" i="3"/>
  <c r="F52" i="3" s="1"/>
  <c r="C53" i="3"/>
  <c r="E53" i="3" s="1"/>
  <c r="C54" i="3"/>
  <c r="F54" i="3" s="1"/>
  <c r="C55" i="3"/>
  <c r="C56" i="3"/>
  <c r="F56" i="3" s="1"/>
  <c r="C57" i="3"/>
  <c r="C58" i="3"/>
  <c r="E58" i="3" s="1"/>
  <c r="C59" i="3"/>
  <c r="E59" i="3" s="1"/>
  <c r="C60" i="3"/>
  <c r="F60" i="3" s="1"/>
  <c r="C61" i="3"/>
  <c r="C62" i="3"/>
  <c r="C63" i="3"/>
  <c r="C64" i="3"/>
  <c r="F64" i="3" s="1"/>
  <c r="C65" i="3"/>
  <c r="F65" i="3" s="1"/>
  <c r="C66" i="3"/>
  <c r="E66" i="3" s="1"/>
  <c r="C67" i="3"/>
  <c r="C68" i="3"/>
  <c r="F68" i="3" s="1"/>
  <c r="C69" i="3"/>
  <c r="E69" i="3" s="1"/>
  <c r="C70" i="3"/>
  <c r="F70" i="3" s="1"/>
  <c r="C71" i="3"/>
  <c r="C72" i="3"/>
  <c r="F72" i="3" s="1"/>
  <c r="C73" i="3"/>
  <c r="C74" i="3"/>
  <c r="F74" i="3" s="1"/>
  <c r="C75" i="3"/>
  <c r="C76" i="3"/>
  <c r="F76" i="3" s="1"/>
  <c r="C77" i="3"/>
  <c r="E77" i="3" s="1"/>
  <c r="C78" i="3"/>
  <c r="F78" i="3" s="1"/>
  <c r="C79" i="3"/>
  <c r="C80" i="3"/>
  <c r="E80" i="3" s="1"/>
  <c r="C81" i="3"/>
  <c r="F81" i="3" s="1"/>
  <c r="C82" i="3"/>
  <c r="F82" i="3" s="1"/>
  <c r="C83" i="3"/>
  <c r="E83" i="3" s="1"/>
  <c r="C84" i="3"/>
  <c r="E84" i="3" s="1"/>
  <c r="C85" i="3"/>
  <c r="C86" i="3"/>
  <c r="F86" i="3" s="1"/>
  <c r="C87" i="3"/>
  <c r="C88" i="3"/>
  <c r="F88" i="3" s="1"/>
  <c r="C89" i="3"/>
  <c r="E89" i="3" s="1"/>
  <c r="C90" i="3"/>
  <c r="F90" i="3" s="1"/>
  <c r="C91" i="3"/>
  <c r="E91" i="3" s="1"/>
  <c r="C92" i="3"/>
  <c r="F92" i="3" s="1"/>
  <c r="C93" i="3"/>
  <c r="E93" i="3" s="1"/>
  <c r="C94" i="3"/>
  <c r="E94" i="3" s="1"/>
  <c r="C95" i="3"/>
  <c r="E95" i="3" s="1"/>
  <c r="C96" i="3"/>
  <c r="E96" i="3" s="1"/>
  <c r="C97" i="3"/>
  <c r="C98" i="3"/>
  <c r="E98" i="3" s="1"/>
  <c r="C99" i="3"/>
  <c r="C100" i="3"/>
  <c r="C101" i="3"/>
  <c r="C102" i="3"/>
  <c r="E102" i="3" s="1"/>
  <c r="C103" i="3"/>
  <c r="C104" i="3"/>
  <c r="C105" i="3"/>
  <c r="E105" i="3" s="1"/>
  <c r="C106" i="3"/>
  <c r="F106" i="3" s="1"/>
  <c r="C107" i="3"/>
  <c r="E107" i="3" s="1"/>
  <c r="C108" i="3"/>
  <c r="C109" i="3"/>
  <c r="C110" i="3"/>
  <c r="E110" i="3" s="1"/>
  <c r="C111" i="3"/>
  <c r="C112" i="3"/>
  <c r="C113" i="3"/>
  <c r="C114" i="3"/>
  <c r="E114" i="3" s="1"/>
  <c r="C115" i="3"/>
  <c r="E115" i="3" s="1"/>
  <c r="C116" i="3"/>
  <c r="F116" i="3" s="1"/>
  <c r="C117" i="3"/>
  <c r="F117" i="3" s="1"/>
  <c r="C118" i="3"/>
  <c r="C119" i="3"/>
  <c r="C120" i="3"/>
  <c r="C121" i="3"/>
  <c r="C122" i="3"/>
  <c r="F122" i="3" s="1"/>
  <c r="C123" i="3"/>
  <c r="C124" i="3"/>
  <c r="C374" i="3"/>
  <c r="E374" i="3" s="1"/>
  <c r="B375" i="3"/>
  <c r="C375" i="3"/>
  <c r="F375" i="3" s="1"/>
  <c r="B376" i="3"/>
  <c r="C376" i="3"/>
  <c r="F376" i="3" s="1"/>
  <c r="B377" i="3"/>
  <c r="C377" i="3"/>
  <c r="B378" i="3"/>
  <c r="C378" i="3"/>
  <c r="B379" i="3"/>
  <c r="C379" i="3"/>
  <c r="B380" i="3"/>
  <c r="C380" i="3"/>
  <c r="E380" i="3" s="1"/>
  <c r="B381" i="3"/>
  <c r="C381" i="3"/>
  <c r="B382" i="3"/>
  <c r="C382" i="3"/>
  <c r="F382" i="3" s="1"/>
  <c r="B383" i="3"/>
  <c r="C383" i="3"/>
  <c r="E383" i="3" s="1"/>
  <c r="B384" i="3"/>
  <c r="B385" i="3"/>
  <c r="B386" i="3"/>
  <c r="B387" i="3"/>
  <c r="B388" i="3"/>
  <c r="B389" i="3"/>
  <c r="B390" i="3"/>
  <c r="B391" i="3"/>
  <c r="B392" i="3"/>
  <c r="B393" i="3"/>
  <c r="B395" i="3"/>
  <c r="B396" i="3"/>
  <c r="B397" i="3"/>
  <c r="B398" i="3"/>
  <c r="B399" i="3"/>
  <c r="B400" i="3"/>
  <c r="B401" i="3"/>
  <c r="B402" i="3"/>
  <c r="B403" i="3"/>
  <c r="E87" i="3"/>
  <c r="F77" i="3"/>
  <c r="E61" i="3"/>
  <c r="E145" i="3"/>
  <c r="E143" i="3"/>
  <c r="F141" i="3"/>
  <c r="E129" i="3"/>
  <c r="F334" i="3"/>
  <c r="E298" i="3"/>
  <c r="E51" i="3"/>
  <c r="E305" i="3"/>
  <c r="E200" i="3"/>
  <c r="E290" i="3"/>
  <c r="E260" i="3"/>
  <c r="E376" i="3"/>
  <c r="F281" i="3"/>
  <c r="F279" i="3"/>
  <c r="E271" i="3"/>
  <c r="E392" i="3"/>
  <c r="E60" i="3"/>
  <c r="F44" i="3"/>
  <c r="E28" i="3"/>
  <c r="F205" i="3"/>
  <c r="F393" i="3"/>
  <c r="F402" i="3"/>
  <c r="F264" i="3"/>
  <c r="E302" i="3"/>
  <c r="F286" i="3"/>
  <c r="E319" i="3"/>
  <c r="F317" i="3"/>
  <c r="F390" i="3"/>
  <c r="E366" i="3"/>
  <c r="F296" i="3"/>
  <c r="E317" i="3"/>
  <c r="F176" i="3"/>
  <c r="F133" i="3"/>
  <c r="E334" i="3"/>
  <c r="E45" i="3"/>
  <c r="F84" i="3"/>
  <c r="F91" i="3"/>
  <c r="F173" i="3"/>
  <c r="E81" i="3"/>
  <c r="E44" i="3"/>
  <c r="E76" i="3"/>
  <c r="E72" i="3"/>
  <c r="E36" i="3"/>
  <c r="F220" i="3"/>
  <c r="F3" i="3"/>
  <c r="E85" i="3"/>
  <c r="F85" i="3"/>
  <c r="E235" i="3"/>
  <c r="E73" i="3"/>
  <c r="E17" i="3"/>
  <c r="F12" i="3"/>
  <c r="F129" i="3"/>
  <c r="F354" i="3"/>
  <c r="E393" i="3"/>
  <c r="F15" i="3"/>
  <c r="E189" i="3"/>
  <c r="E141" i="3"/>
  <c r="F326" i="3"/>
  <c r="F265" i="3"/>
  <c r="E190" i="3"/>
  <c r="F174" i="3"/>
  <c r="E311" i="3"/>
  <c r="F252" i="3"/>
  <c r="E386" i="3"/>
  <c r="F27" i="3"/>
  <c r="E169" i="3"/>
  <c r="F169" i="3"/>
  <c r="E20" i="3"/>
  <c r="E12" i="3"/>
  <c r="E122" i="3"/>
  <c r="F305" i="3"/>
  <c r="E108" i="3"/>
  <c r="F61" i="3"/>
  <c r="F318" i="3"/>
  <c r="F271" i="3"/>
  <c r="E178" i="3"/>
  <c r="F374" i="3"/>
  <c r="E103" i="3"/>
  <c r="F229" i="3"/>
  <c r="F370" i="3"/>
  <c r="E350" i="3"/>
  <c r="F130" i="3"/>
  <c r="E346" i="3"/>
  <c r="E336" i="3"/>
  <c r="F314" i="3"/>
  <c r="E286" i="3"/>
  <c r="E99" i="3"/>
  <c r="E120" i="3"/>
  <c r="F189" i="3"/>
  <c r="E172" i="3"/>
  <c r="F366" i="3"/>
  <c r="E358" i="3"/>
  <c r="F342" i="3"/>
  <c r="E292" i="3"/>
  <c r="E275" i="3"/>
  <c r="E401" i="3"/>
  <c r="F73" i="3"/>
  <c r="E379" i="3"/>
  <c r="F107" i="3"/>
  <c r="F87" i="3"/>
  <c r="E229" i="3"/>
  <c r="E213" i="3"/>
  <c r="F181" i="3"/>
  <c r="F41" i="3"/>
  <c r="F30" i="3"/>
  <c r="E154" i="3"/>
  <c r="F249" i="3"/>
  <c r="F25" i="3"/>
  <c r="F75" i="3"/>
  <c r="F241" i="3"/>
  <c r="E177" i="3"/>
  <c r="F177" i="3"/>
  <c r="E356" i="3"/>
  <c r="F346" i="3"/>
  <c r="G6" i="2" l="1"/>
  <c r="H157" i="1" s="1"/>
  <c r="J157" i="1" s="1"/>
  <c r="F162" i="3"/>
  <c r="F398" i="3"/>
  <c r="F198" i="3"/>
  <c r="E192" i="3"/>
  <c r="F180" i="3"/>
  <c r="E168" i="3"/>
  <c r="E156" i="3"/>
  <c r="F280" i="3"/>
  <c r="F274" i="3"/>
  <c r="E268" i="3"/>
  <c r="E11" i="3"/>
  <c r="E209" i="3"/>
  <c r="E285" i="3"/>
  <c r="E231" i="3"/>
  <c r="F245" i="3"/>
  <c r="E194" i="3"/>
  <c r="F112" i="3"/>
  <c r="F383" i="3"/>
  <c r="F123" i="3"/>
  <c r="E111" i="3"/>
  <c r="F99" i="3"/>
  <c r="E368" i="3"/>
  <c r="F356" i="3"/>
  <c r="F344" i="3"/>
  <c r="F332" i="3"/>
  <c r="E314" i="3"/>
  <c r="F302" i="3"/>
  <c r="E296" i="3"/>
  <c r="E267" i="3"/>
  <c r="E261" i="3"/>
  <c r="F255" i="3"/>
  <c r="E384" i="3"/>
  <c r="F403" i="3"/>
  <c r="E215" i="3"/>
  <c r="F209" i="3"/>
  <c r="E161" i="3"/>
  <c r="F150" i="3"/>
  <c r="E224" i="3"/>
  <c r="F69" i="3"/>
  <c r="F278" i="3"/>
  <c r="F158" i="3"/>
  <c r="E157" i="3"/>
  <c r="F89" i="3"/>
  <c r="F9" i="3"/>
  <c r="E196" i="3"/>
  <c r="E184" i="3"/>
  <c r="F172" i="3"/>
  <c r="F160" i="3"/>
  <c r="F272" i="3"/>
  <c r="E193" i="3"/>
  <c r="F53" i="3"/>
  <c r="E68" i="3"/>
  <c r="F166" i="3"/>
  <c r="F380" i="3"/>
  <c r="E33" i="3"/>
  <c r="F378" i="3"/>
  <c r="F201" i="3"/>
  <c r="F195" i="3"/>
  <c r="E183" i="3"/>
  <c r="E165" i="3"/>
  <c r="F153" i="3"/>
  <c r="F147" i="3"/>
  <c r="E289" i="3"/>
  <c r="E283" i="3"/>
  <c r="E277" i="3"/>
  <c r="E101" i="3"/>
  <c r="F282" i="3"/>
  <c r="F95" i="3"/>
  <c r="E288" i="3"/>
  <c r="F29" i="3"/>
  <c r="E301" i="3"/>
  <c r="F379" i="3"/>
  <c r="E119" i="3"/>
  <c r="E312" i="3"/>
  <c r="E306" i="3"/>
  <c r="F294" i="3"/>
  <c r="F401" i="3"/>
  <c r="F115" i="3"/>
  <c r="E5" i="3"/>
  <c r="E118" i="3"/>
  <c r="E106" i="3"/>
  <c r="E377" i="3"/>
  <c r="F105" i="3"/>
  <c r="E323" i="3"/>
  <c r="F311" i="3"/>
  <c r="F299" i="3"/>
  <c r="E391" i="3"/>
  <c r="E186" i="3"/>
  <c r="F35" i="3"/>
  <c r="F321" i="3"/>
  <c r="E65" i="3"/>
  <c r="E276" i="3"/>
  <c r="E375" i="3"/>
  <c r="F103" i="3"/>
  <c r="E364" i="3"/>
  <c r="E352" i="3"/>
  <c r="E340" i="3"/>
  <c r="E328" i="3"/>
  <c r="F322" i="3"/>
  <c r="E310" i="3"/>
  <c r="E304" i="3"/>
  <c r="F298" i="3"/>
  <c r="E263" i="3"/>
  <c r="E257" i="3"/>
  <c r="E390" i="3"/>
  <c r="F399" i="3"/>
  <c r="F368" i="3"/>
  <c r="E180" i="3"/>
  <c r="E24" i="3"/>
  <c r="E34" i="3"/>
  <c r="F208" i="3"/>
  <c r="E4" i="3"/>
  <c r="F196" i="3"/>
  <c r="F58" i="3"/>
  <c r="E52" i="3"/>
  <c r="E56" i="3"/>
  <c r="E88" i="3"/>
  <c r="F289" i="3"/>
  <c r="F113" i="3"/>
  <c r="F120" i="3"/>
  <c r="E112" i="3"/>
  <c r="E239" i="3"/>
  <c r="F235" i="3"/>
  <c r="E223" i="3"/>
  <c r="E211" i="3"/>
  <c r="F168" i="3"/>
  <c r="E164" i="3"/>
  <c r="E160" i="3"/>
  <c r="E148" i="3"/>
  <c r="F136" i="3"/>
  <c r="E128" i="3"/>
  <c r="E355" i="3"/>
  <c r="F347" i="3"/>
  <c r="E343" i="3"/>
  <c r="F339" i="3"/>
  <c r="F292" i="3"/>
  <c r="E284" i="3"/>
  <c r="F391" i="3"/>
  <c r="F360" i="3"/>
  <c r="F364" i="3"/>
  <c r="F98" i="3"/>
  <c r="F352" i="3"/>
  <c r="E78" i="3"/>
  <c r="E272" i="3"/>
  <c r="E46" i="3"/>
  <c r="E74" i="3"/>
  <c r="F315" i="3"/>
  <c r="E10" i="3"/>
  <c r="E92" i="3"/>
  <c r="E64" i="3"/>
  <c r="F79" i="3"/>
  <c r="E31" i="3"/>
  <c r="F23" i="3"/>
  <c r="E15" i="3"/>
  <c r="E214" i="3"/>
  <c r="E210" i="3"/>
  <c r="F206" i="3"/>
  <c r="F202" i="3"/>
  <c r="E139" i="3"/>
  <c r="E135" i="3"/>
  <c r="F131" i="3"/>
  <c r="E127" i="3"/>
  <c r="E249" i="3"/>
  <c r="F358" i="3"/>
  <c r="E354" i="3"/>
  <c r="E342" i="3"/>
  <c r="E338" i="3"/>
  <c r="E330" i="3"/>
  <c r="F291" i="3"/>
  <c r="F287" i="3"/>
  <c r="E252" i="3"/>
  <c r="E385" i="3"/>
  <c r="E402" i="3"/>
  <c r="E395" i="3"/>
  <c r="F114" i="3"/>
  <c r="F304" i="3"/>
  <c r="F2" i="3"/>
  <c r="F328" i="3"/>
  <c r="E82" i="3"/>
  <c r="F253" i="3"/>
  <c r="E50" i="3"/>
  <c r="E32" i="3"/>
  <c r="E280" i="3"/>
  <c r="E109" i="3"/>
  <c r="F184" i="3"/>
  <c r="E266" i="3"/>
  <c r="F80" i="3"/>
  <c r="E204" i="3"/>
  <c r="F96" i="3"/>
  <c r="F48" i="3"/>
  <c r="F219" i="3"/>
  <c r="F119" i="3"/>
  <c r="F394" i="3"/>
  <c r="F97" i="3"/>
  <c r="F8" i="3"/>
  <c r="F340" i="3"/>
  <c r="E121" i="3"/>
  <c r="F257" i="3"/>
  <c r="F384" i="3"/>
  <c r="E247" i="3"/>
  <c r="E152" i="3"/>
  <c r="F387" i="3"/>
  <c r="E14" i="3"/>
  <c r="E116" i="3"/>
  <c r="F108" i="3"/>
  <c r="F100" i="3"/>
  <c r="E233" i="3"/>
  <c r="F225" i="3"/>
  <c r="E221" i="3"/>
  <c r="E182" i="3"/>
  <c r="F178" i="3"/>
  <c r="E146" i="3"/>
  <c r="E142" i="3"/>
  <c r="E138" i="3"/>
  <c r="F134" i="3"/>
  <c r="F248" i="3"/>
  <c r="F244" i="3"/>
  <c r="F250" i="3"/>
  <c r="E369" i="3"/>
  <c r="F365" i="3"/>
  <c r="E361" i="3"/>
  <c r="E357" i="3"/>
  <c r="F353" i="3"/>
  <c r="E349" i="3"/>
  <c r="F345" i="3"/>
  <c r="E341" i="3"/>
  <c r="F333" i="3"/>
  <c r="E329" i="3"/>
  <c r="F325" i="3"/>
  <c r="F290" i="3"/>
  <c r="E279" i="3"/>
  <c r="F275" i="3"/>
  <c r="E251" i="3"/>
  <c r="F392" i="3"/>
  <c r="E388" i="3"/>
  <c r="E344" i="3"/>
  <c r="F261" i="3"/>
  <c r="F66" i="3"/>
  <c r="F156" i="3"/>
  <c r="E26" i="3"/>
  <c r="E18" i="3"/>
  <c r="F397" i="3"/>
  <c r="E40" i="3"/>
  <c r="E348" i="3"/>
  <c r="F215" i="3"/>
  <c r="F312" i="3"/>
  <c r="E269" i="3"/>
  <c r="E90" i="3"/>
  <c r="F16" i="3"/>
  <c r="F111" i="3"/>
  <c r="F42" i="3"/>
  <c r="F377" i="3"/>
  <c r="E37" i="3"/>
  <c r="F192" i="3"/>
  <c r="E123" i="3"/>
  <c r="E75" i="3"/>
  <c r="E67" i="3"/>
  <c r="F59" i="3"/>
  <c r="F51" i="3"/>
  <c r="E43" i="3"/>
  <c r="E27" i="3"/>
  <c r="E19" i="3"/>
  <c r="E3" i="3"/>
  <c r="E240" i="3"/>
  <c r="F236" i="3"/>
  <c r="E232" i="3"/>
  <c r="E228" i="3"/>
  <c r="E220" i="3"/>
  <c r="F216" i="3"/>
  <c r="E212" i="3"/>
  <c r="F145" i="3"/>
  <c r="E133" i="3"/>
  <c r="E372" i="3"/>
  <c r="E270" i="3"/>
  <c r="E262" i="3"/>
  <c r="F258" i="3"/>
  <c r="E254" i="3"/>
  <c r="F373" i="3"/>
  <c r="E132" i="3"/>
  <c r="F132" i="3"/>
  <c r="E327" i="3"/>
  <c r="F327" i="3"/>
  <c r="E351" i="3"/>
  <c r="F351" i="3"/>
  <c r="F39" i="3"/>
  <c r="E39" i="3"/>
  <c r="F126" i="3"/>
  <c r="E126" i="3"/>
  <c r="F218" i="3"/>
  <c r="E218" i="3"/>
  <c r="E199" i="3"/>
  <c r="E79" i="3"/>
  <c r="E367" i="3"/>
  <c r="F367" i="3"/>
  <c r="E71" i="3"/>
  <c r="F71" i="3"/>
  <c r="E238" i="3"/>
  <c r="F238" i="3"/>
  <c r="F222" i="3"/>
  <c r="E222" i="3"/>
  <c r="F183" i="3"/>
  <c r="E163" i="3"/>
  <c r="F148" i="3"/>
  <c r="F179" i="3"/>
  <c r="E140" i="3"/>
  <c r="F140" i="3"/>
  <c r="F371" i="3"/>
  <c r="E371" i="3"/>
  <c r="E207" i="3"/>
  <c r="F207" i="3"/>
  <c r="E396" i="3"/>
  <c r="E63" i="3"/>
  <c r="F63" i="3"/>
  <c r="F7" i="3"/>
  <c r="E7" i="3"/>
  <c r="E226" i="3"/>
  <c r="F226" i="3"/>
  <c r="F191" i="3"/>
  <c r="E159" i="3"/>
  <c r="F214" i="3"/>
  <c r="E23" i="3"/>
  <c r="E347" i="3"/>
  <c r="E144" i="3"/>
  <c r="F144" i="3"/>
  <c r="E246" i="3"/>
  <c r="F246" i="3"/>
  <c r="E363" i="3"/>
  <c r="F363" i="3"/>
  <c r="F335" i="3"/>
  <c r="E335" i="3"/>
  <c r="E203" i="3"/>
  <c r="F203" i="3"/>
  <c r="E47" i="3"/>
  <c r="F47" i="3"/>
  <c r="E234" i="3"/>
  <c r="F234" i="3"/>
  <c r="E195" i="3"/>
  <c r="F171" i="3"/>
  <c r="F151" i="3"/>
  <c r="E136" i="3"/>
  <c r="E293" i="3"/>
  <c r="F293" i="3"/>
  <c r="F242" i="3"/>
  <c r="E242" i="3"/>
  <c r="E359" i="3"/>
  <c r="F359" i="3"/>
  <c r="F331" i="3"/>
  <c r="E331" i="3"/>
  <c r="E339" i="3"/>
  <c r="F55" i="3"/>
  <c r="E55" i="3"/>
  <c r="F230" i="3"/>
  <c r="E230" i="3"/>
  <c r="E187" i="3"/>
  <c r="E167" i="3"/>
  <c r="F128" i="3"/>
  <c r="F210" i="3"/>
  <c r="F355" i="3"/>
  <c r="E324" i="3"/>
  <c r="F324" i="3"/>
  <c r="F320" i="3"/>
  <c r="E320" i="3"/>
  <c r="E316" i="3"/>
  <c r="F316" i="3"/>
  <c r="F308" i="3"/>
  <c r="E308" i="3"/>
  <c r="F300" i="3"/>
  <c r="E300" i="3"/>
  <c r="F329" i="3"/>
  <c r="F197" i="3"/>
  <c r="F251" i="3"/>
  <c r="E333" i="3"/>
  <c r="F232" i="3"/>
  <c r="F94" i="3"/>
  <c r="F22" i="3"/>
  <c r="F102" i="3"/>
  <c r="F138" i="3"/>
  <c r="F385" i="3"/>
  <c r="E201" i="3"/>
  <c r="E353" i="3"/>
  <c r="E147" i="3"/>
  <c r="E117" i="3"/>
  <c r="F237" i="3"/>
  <c r="F217" i="3"/>
  <c r="E273" i="3"/>
  <c r="E399" i="3"/>
  <c r="E62" i="3"/>
  <c r="F62" i="3"/>
  <c r="E175" i="3"/>
  <c r="E70" i="3"/>
  <c r="F369" i="3"/>
  <c r="F349" i="3"/>
  <c r="F109" i="3"/>
  <c r="F101" i="3"/>
  <c r="F263" i="3"/>
  <c r="E389" i="3"/>
  <c r="F285" i="3"/>
  <c r="E54" i="3"/>
  <c r="F295" i="3"/>
  <c r="F361" i="3"/>
  <c r="F199" i="3"/>
  <c r="E13" i="3"/>
  <c r="E113" i="3"/>
  <c r="F67" i="3"/>
  <c r="F388" i="3"/>
  <c r="F38" i="3"/>
  <c r="F323" i="3"/>
  <c r="E149" i="3"/>
  <c r="E381" i="3"/>
  <c r="F124" i="3"/>
  <c r="E124" i="3"/>
  <c r="E170" i="3"/>
  <c r="F170" i="3"/>
  <c r="E370" i="3"/>
  <c r="F362" i="3"/>
  <c r="F338" i="3"/>
  <c r="E326" i="3"/>
  <c r="E307" i="3"/>
  <c r="E299" i="3"/>
  <c r="F262" i="3"/>
  <c r="F254" i="3"/>
  <c r="E6" i="3"/>
  <c r="E171" i="3"/>
  <c r="E337" i="3"/>
  <c r="F337" i="3"/>
  <c r="F259" i="3"/>
  <c r="F110" i="3"/>
  <c r="F146" i="3"/>
  <c r="E294" i="3"/>
  <c r="F277" i="3"/>
  <c r="F159" i="3"/>
  <c r="F396" i="3"/>
  <c r="E255" i="3"/>
  <c r="E322" i="3"/>
  <c r="F142" i="3"/>
  <c r="F310" i="3"/>
  <c r="E21" i="3"/>
  <c r="E86" i="3"/>
  <c r="F49" i="3"/>
  <c r="F228" i="3"/>
  <c r="E185" i="3"/>
  <c r="E153" i="3"/>
  <c r="E287" i="3"/>
  <c r="F155" i="3"/>
  <c r="E151" i="3"/>
  <c r="F165" i="3"/>
  <c r="F167" i="3"/>
  <c r="F93" i="3"/>
  <c r="E237" i="3"/>
  <c r="F57" i="3"/>
  <c r="E57" i="3"/>
  <c r="E125" i="3"/>
  <c r="F137" i="3"/>
  <c r="E137" i="3"/>
  <c r="E236" i="3"/>
  <c r="E244" i="3"/>
  <c r="F330" i="3"/>
  <c r="F127" i="3"/>
  <c r="E345" i="3"/>
  <c r="E382" i="3"/>
  <c r="F135" i="3"/>
  <c r="E155" i="3"/>
  <c r="E258" i="3"/>
  <c r="F175" i="3"/>
  <c r="E325" i="3"/>
  <c r="E104" i="3"/>
  <c r="F104" i="3"/>
  <c r="F188" i="3"/>
  <c r="E243" i="3"/>
  <c r="F243" i="3"/>
  <c r="E332" i="3"/>
  <c r="F313" i="3"/>
  <c r="E297" i="3"/>
  <c r="F256" i="3"/>
  <c r="F83" i="3"/>
  <c r="J158" i="4" l="1"/>
  <c r="J159" i="4"/>
  <c r="J157" i="4"/>
  <c r="H159" i="1"/>
  <c r="J159" i="1" s="1"/>
  <c r="H158" i="1"/>
  <c r="J158" i="1" s="1"/>
  <c r="F161" i="4" l="1"/>
  <c r="F163" i="4" s="1"/>
  <c r="F161" i="1"/>
  <c r="F163" i="1" s="1"/>
</calcChain>
</file>

<file path=xl/sharedStrings.xml><?xml version="1.0" encoding="utf-8"?>
<sst xmlns="http://schemas.openxmlformats.org/spreadsheetml/2006/main" count="975" uniqueCount="435">
  <si>
    <t>Název provozovatele:</t>
  </si>
  <si>
    <t>IČ:</t>
  </si>
  <si>
    <t>Odpovědná osoba:</t>
  </si>
  <si>
    <t>Kontakt (tel./email):</t>
  </si>
  <si>
    <t>Hlášení počtu přípojek za období:</t>
  </si>
  <si>
    <t>ID</t>
  </si>
  <si>
    <t>Název stanice</t>
  </si>
  <si>
    <t>Počet přípojek*</t>
  </si>
  <si>
    <t>Prima Max</t>
  </si>
  <si>
    <t>3 SAT</t>
  </si>
  <si>
    <t>Prima Zoom</t>
  </si>
  <si>
    <t>Private Gold</t>
  </si>
  <si>
    <t>Film Europe</t>
  </si>
  <si>
    <t>Private Spice</t>
  </si>
  <si>
    <t>Fine Living Network</t>
  </si>
  <si>
    <t>PRO 7</t>
  </si>
  <si>
    <t>Al Jazeera International</t>
  </si>
  <si>
    <t>Fishing § Hunting</t>
  </si>
  <si>
    <t>RAI Uno</t>
  </si>
  <si>
    <t>AMS</t>
  </si>
  <si>
    <t>Retro Music Television</t>
  </si>
  <si>
    <t>Animal Planet</t>
  </si>
  <si>
    <t>Food Network</t>
  </si>
  <si>
    <t>Animax</t>
  </si>
  <si>
    <t xml:space="preserve">RTL </t>
  </si>
  <si>
    <t>RTL +</t>
  </si>
  <si>
    <t>RTL 2</t>
  </si>
  <si>
    <t>ARD</t>
  </si>
  <si>
    <t>France 24</t>
  </si>
  <si>
    <t>ARTE</t>
  </si>
  <si>
    <t>ATM Rozrywka</t>
  </si>
  <si>
    <t>RUSSIA (today)</t>
  </si>
  <si>
    <t>Ginx</t>
  </si>
  <si>
    <t>SAT 1</t>
  </si>
  <si>
    <t>Auto Moto Sport</t>
  </si>
  <si>
    <t>Golf Channel</t>
  </si>
  <si>
    <t>AXN</t>
  </si>
  <si>
    <t>AXN Black</t>
  </si>
  <si>
    <t>Harmonie</t>
  </si>
  <si>
    <t>Sky News International</t>
  </si>
  <si>
    <t>AXN Crime</t>
  </si>
  <si>
    <t>HBO</t>
  </si>
  <si>
    <t>HBO 2</t>
  </si>
  <si>
    <t>Sky Sports</t>
  </si>
  <si>
    <t>AXN White</t>
  </si>
  <si>
    <t>HBO Comedy</t>
  </si>
  <si>
    <t>Slovak Sport</t>
  </si>
  <si>
    <t>Baby TV</t>
  </si>
  <si>
    <t>Slovak Sport 2</t>
  </si>
  <si>
    <t>History Channel</t>
  </si>
  <si>
    <t>Spektrum</t>
  </si>
  <si>
    <t>Barrandov TV</t>
  </si>
  <si>
    <t>Spektrum (HOME)</t>
  </si>
  <si>
    <t>BBC 1</t>
  </si>
  <si>
    <t>Hustler TV</t>
  </si>
  <si>
    <t>Sport 1</t>
  </si>
  <si>
    <t>BBC News</t>
  </si>
  <si>
    <t>Channel One Russia</t>
  </si>
  <si>
    <t>Sport 2</t>
  </si>
  <si>
    <t>Sport 5</t>
  </si>
  <si>
    <t>BBC World</t>
  </si>
  <si>
    <t>Stopklatka TV</t>
  </si>
  <si>
    <t>Investigation Discovery</t>
  </si>
  <si>
    <t>Bloomberg TV</t>
  </si>
  <si>
    <t>Jednotka</t>
  </si>
  <si>
    <t>Blue Hustler</t>
  </si>
  <si>
    <t>Boomerang</t>
  </si>
  <si>
    <t>BR (BR3)</t>
  </si>
  <si>
    <t>JIM JAM</t>
  </si>
  <si>
    <t>Super RTL</t>
  </si>
  <si>
    <t xml:space="preserve">Brazzers TV </t>
  </si>
  <si>
    <t>JOJ Cinema</t>
  </si>
  <si>
    <t>BTV</t>
  </si>
  <si>
    <t>JOJ PLUS</t>
  </si>
  <si>
    <t>JOJ TV</t>
  </si>
  <si>
    <t>TA 3</t>
  </si>
  <si>
    <t>Kabel 1</t>
  </si>
  <si>
    <t>Karusel International</t>
  </si>
  <si>
    <t>Cartoon Network</t>
  </si>
  <si>
    <t>KIKA</t>
  </si>
  <si>
    <t>CBS Reality</t>
  </si>
  <si>
    <t xml:space="preserve">Kino Barrandov </t>
  </si>
  <si>
    <t>TLC</t>
  </si>
  <si>
    <t>CCTV</t>
  </si>
  <si>
    <t>CCTV 9</t>
  </si>
  <si>
    <t>Cinemax</t>
  </si>
  <si>
    <t>TNT</t>
  </si>
  <si>
    <t>Cinemax 2</t>
  </si>
  <si>
    <t>Leo TV</t>
  </si>
  <si>
    <t>Travel Channel</t>
  </si>
  <si>
    <t>CNBC Europe</t>
  </si>
  <si>
    <t>CNN</t>
  </si>
  <si>
    <t>Markíza</t>
  </si>
  <si>
    <t xml:space="preserve">TV 5 Monde </t>
  </si>
  <si>
    <t>Comedy Central</t>
  </si>
  <si>
    <t>TV 8</t>
  </si>
  <si>
    <t>Comedy Central Extra</t>
  </si>
  <si>
    <t>TV Beskyd</t>
  </si>
  <si>
    <t>CS Film</t>
  </si>
  <si>
    <t>MDR</t>
  </si>
  <si>
    <t>Megamax</t>
  </si>
  <si>
    <t>Meteo TV</t>
  </si>
  <si>
    <t>TV Lux</t>
  </si>
  <si>
    <t>ČT 1</t>
  </si>
  <si>
    <t>Mezzo</t>
  </si>
  <si>
    <t>TV Noe</t>
  </si>
  <si>
    <t>ČT 2</t>
  </si>
  <si>
    <t>Mezzo Live</t>
  </si>
  <si>
    <t>TV Paprika</t>
  </si>
  <si>
    <t>ČT 24</t>
  </si>
  <si>
    <t xml:space="preserve">MINIMAX </t>
  </si>
  <si>
    <t>TV Puls</t>
  </si>
  <si>
    <t>Mňam TV</t>
  </si>
  <si>
    <t>D-max</t>
  </si>
  <si>
    <t>TV Slovácko</t>
  </si>
  <si>
    <t>TV Trwam</t>
  </si>
  <si>
    <t>MTV</t>
  </si>
  <si>
    <t>TV4</t>
  </si>
  <si>
    <t>MTV Dance</t>
  </si>
  <si>
    <t>Daring / Private</t>
  </si>
  <si>
    <t>TVE International</t>
  </si>
  <si>
    <t>Das Erste</t>
  </si>
  <si>
    <t>MTV Europe</t>
  </si>
  <si>
    <t xml:space="preserve">TVN </t>
  </si>
  <si>
    <t>MTV Hits</t>
  </si>
  <si>
    <t>TVN Siedem</t>
  </si>
  <si>
    <t>Deutsche Welle</t>
  </si>
  <si>
    <t>MTV Live</t>
  </si>
  <si>
    <t>TVP 1</t>
  </si>
  <si>
    <t>TVP 2</t>
  </si>
  <si>
    <t>MTV Rock</t>
  </si>
  <si>
    <t>TVP 3</t>
  </si>
  <si>
    <t>TVP ABC</t>
  </si>
  <si>
    <t>Discovery Channel Europe</t>
  </si>
  <si>
    <t>TVP Historia</t>
  </si>
  <si>
    <t>TVP Info</t>
  </si>
  <si>
    <t>Muzika Pervogo</t>
  </si>
  <si>
    <t>TVP Katowice</t>
  </si>
  <si>
    <t>Discovery Science</t>
  </si>
  <si>
    <t>TVP Kultura</t>
  </si>
  <si>
    <t>Discovery Showcase</t>
  </si>
  <si>
    <t>TVP Rozrywka</t>
  </si>
  <si>
    <t>Discovery World</t>
  </si>
  <si>
    <t>National Geogr. Chan.</t>
  </si>
  <si>
    <t>TVP Sport</t>
  </si>
  <si>
    <t>Disney Channel</t>
  </si>
  <si>
    <t>Universal Channel</t>
  </si>
  <si>
    <t>Disney junior</t>
  </si>
  <si>
    <t>National Geogr. Chan. Wild</t>
  </si>
  <si>
    <t>VH 1</t>
  </si>
  <si>
    <t>VH 1 Classic</t>
  </si>
  <si>
    <t>Dom Kino</t>
  </si>
  <si>
    <t>Nickelodeon</t>
  </si>
  <si>
    <t>VH 1 Europe</t>
  </si>
  <si>
    <t>Doma</t>
  </si>
  <si>
    <t>Viasat Explorer</t>
  </si>
  <si>
    <t>Viasat Explorer/Spice</t>
  </si>
  <si>
    <t xml:space="preserve">Nova </t>
  </si>
  <si>
    <t>Viasat History</t>
  </si>
  <si>
    <t>Duck TV</t>
  </si>
  <si>
    <t>Nova Cinema</t>
  </si>
  <si>
    <t>Viasat Nature</t>
  </si>
  <si>
    <t>Nova Sport 1</t>
  </si>
  <si>
    <t>Dvojka</t>
  </si>
  <si>
    <t>Nova Sport 2</t>
  </si>
  <si>
    <t>DW-TV</t>
  </si>
  <si>
    <t>E! Entertainment TV</t>
  </si>
  <si>
    <t>English Learning Club</t>
  </si>
  <si>
    <t>O2 Info</t>
  </si>
  <si>
    <t>O2 Sport</t>
  </si>
  <si>
    <t>VOX</t>
  </si>
  <si>
    <t>Óčko</t>
  </si>
  <si>
    <t>Vremja</t>
  </si>
  <si>
    <t>Eska</t>
  </si>
  <si>
    <t>Óčko Expres</t>
  </si>
  <si>
    <t>ESPN</t>
  </si>
  <si>
    <t>WAU</t>
  </si>
  <si>
    <t>ORF 1</t>
  </si>
  <si>
    <t>ORF 2</t>
  </si>
  <si>
    <t>EuroNews</t>
  </si>
  <si>
    <t>Eurosport</t>
  </si>
  <si>
    <t>ZDF</t>
  </si>
  <si>
    <t>Eurosport 2</t>
  </si>
  <si>
    <t>Playboy</t>
  </si>
  <si>
    <t>ZDF doku</t>
  </si>
  <si>
    <t>Eurosport News</t>
  </si>
  <si>
    <t>Polo TV</t>
  </si>
  <si>
    <t>ZDF info</t>
  </si>
  <si>
    <t>Extasy</t>
  </si>
  <si>
    <t>Polonia</t>
  </si>
  <si>
    <t>Extreme Sport</t>
  </si>
  <si>
    <t>Polsat 1</t>
  </si>
  <si>
    <t>ZDF neo</t>
  </si>
  <si>
    <t>Fashion TV Czech</t>
  </si>
  <si>
    <t>Prima Cool</t>
  </si>
  <si>
    <t>Film +</t>
  </si>
  <si>
    <t>Prima Love</t>
  </si>
  <si>
    <t>Pokud některé z Vámi přenášených stanic nenaleznete na uvedeném seznamu, prosíme o jejich doplnění zde (kromě sloupce ID):</t>
  </si>
  <si>
    <t>-</t>
  </si>
  <si>
    <t>Celkový počet přípojek:</t>
  </si>
  <si>
    <t>Období</t>
  </si>
  <si>
    <t>Sazba</t>
  </si>
  <si>
    <t>Odměna bez DPH</t>
  </si>
  <si>
    <t>Odměna bez DPH celkem:</t>
  </si>
  <si>
    <t>DPH:</t>
  </si>
  <si>
    <t>Celkem vč. DPH:</t>
  </si>
  <si>
    <t>Vyhotovil(a), dne:</t>
  </si>
  <si>
    <t>Sazby pro aktuální rok</t>
  </si>
  <si>
    <t>rok</t>
  </si>
  <si>
    <t>INTERGRAM</t>
  </si>
  <si>
    <t>Upraveny popis:</t>
  </si>
  <si>
    <t>Hodnota z ceniku:</t>
  </si>
  <si>
    <t>Kolektivní správce</t>
  </si>
  <si>
    <t>Odměna za přípojku za měsíc</t>
  </si>
  <si>
    <t>Období-čtvrtletí</t>
  </si>
  <si>
    <t>Období-rok</t>
  </si>
  <si>
    <t>Měsíce</t>
  </si>
  <si>
    <t>Zvolte čtvrtletí</t>
  </si>
  <si>
    <t>Zvolte rok</t>
  </si>
  <si>
    <t>1. čtvrtletí</t>
  </si>
  <si>
    <t>leden</t>
  </si>
  <si>
    <t>2. čtvrtletí</t>
  </si>
  <si>
    <t>únor</t>
  </si>
  <si>
    <t>3. čtvrtletí</t>
  </si>
  <si>
    <t>březen</t>
  </si>
  <si>
    <t>4. čtvrtletí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</si>
  <si>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</si>
  <si>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</si>
  <si>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</si>
  <si>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</si>
  <si>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</si>
  <si>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</si>
  <si>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</si>
  <si>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</si>
  <si>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</si>
  <si>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Nazev</t>
  </si>
  <si>
    <t>Nova Action</t>
  </si>
  <si>
    <t>Nova 2</t>
  </si>
  <si>
    <t>Nova Gold</t>
  </si>
  <si>
    <t>Óčko Star</t>
  </si>
  <si>
    <t>AMC</t>
  </si>
  <si>
    <t>AMC Europe</t>
  </si>
  <si>
    <t xml:space="preserve">Arena sport </t>
  </si>
  <si>
    <t>Arena sport 2</t>
  </si>
  <si>
    <t>Astra 3D demo</t>
  </si>
  <si>
    <t>ATV 2</t>
  </si>
  <si>
    <t>CCTV News</t>
  </si>
  <si>
    <t>Clubland TV</t>
  </si>
  <si>
    <t>Crime and Investigation</t>
  </si>
  <si>
    <t>Československo</t>
  </si>
  <si>
    <t>Daystar TV</t>
  </si>
  <si>
    <t>Discovery ID</t>
  </si>
  <si>
    <t>Discovery TLC</t>
  </si>
  <si>
    <t>Discovery Turbo Xtra</t>
  </si>
  <si>
    <t>Canal 24 Horas</t>
  </si>
  <si>
    <t>Djazz</t>
  </si>
  <si>
    <t>Dorcel TV</t>
  </si>
  <si>
    <t>DTX</t>
  </si>
  <si>
    <t>Dusk</t>
  </si>
  <si>
    <t>EBS</t>
  </si>
  <si>
    <t>Einsfestival</t>
  </si>
  <si>
    <t>Epic Drama</t>
  </si>
  <si>
    <t>Fashion One</t>
  </si>
  <si>
    <t>Forces TV</t>
  </si>
  <si>
    <t>H 2</t>
  </si>
  <si>
    <t>HBO 3</t>
  </si>
  <si>
    <t>Horse and Country</t>
  </si>
  <si>
    <t>HR-Fernsehen</t>
  </si>
  <si>
    <t>i Vysočina</t>
  </si>
  <si>
    <t>Jihočeská TV</t>
  </si>
  <si>
    <t>JOJ Family</t>
  </si>
  <si>
    <t>Junior</t>
  </si>
  <si>
    <t>KBS World</t>
  </si>
  <si>
    <t>Klik TV</t>
  </si>
  <si>
    <t>Leo TV Gold</t>
  </si>
  <si>
    <t>LTV Plus</t>
  </si>
  <si>
    <t>Markíza International</t>
  </si>
  <si>
    <t>Mňau TV</t>
  </si>
  <si>
    <t>Moolt</t>
  </si>
  <si>
    <t>Muzyka</t>
  </si>
  <si>
    <t>N24 (Austria)</t>
  </si>
  <si>
    <t>NASA TV</t>
  </si>
  <si>
    <t>NetViet VT 10</t>
  </si>
  <si>
    <t>OIK TV</t>
  </si>
  <si>
    <t>OKO 1</t>
  </si>
  <si>
    <t>Pervyj kanal Vsemirnaja Siet</t>
  </si>
  <si>
    <t>Phoenix</t>
  </si>
  <si>
    <t>Planeta RTR</t>
  </si>
  <si>
    <t>Plzeňská 1</t>
  </si>
  <si>
    <t>TV Polar</t>
  </si>
  <si>
    <t>Prima Krimi</t>
  </si>
  <si>
    <t>Reality Kings</t>
  </si>
  <si>
    <t>Redlight</t>
  </si>
  <si>
    <t>regionální televize</t>
  </si>
  <si>
    <t>Rossija</t>
  </si>
  <si>
    <t>RT Documentary</t>
  </si>
  <si>
    <t>RT News</t>
  </si>
  <si>
    <t>Russian Travel Guide</t>
  </si>
  <si>
    <t>Servus TV</t>
  </si>
  <si>
    <t>Sport 3</t>
  </si>
  <si>
    <t>Super One</t>
  </si>
  <si>
    <t>Super Polsat</t>
  </si>
  <si>
    <t>Super tennis</t>
  </si>
  <si>
    <t>Šlágr 2</t>
  </si>
  <si>
    <t>Tele 5</t>
  </si>
  <si>
    <t>Těšínské minuty</t>
  </si>
  <si>
    <t>Thai Global Network</t>
  </si>
  <si>
    <t>Thai TV</t>
  </si>
  <si>
    <t xml:space="preserve">Tik Bohumín </t>
  </si>
  <si>
    <t>TUTY</t>
  </si>
  <si>
    <t>tagesschau24</t>
  </si>
  <si>
    <t>TV1000 Russkoe Kino</t>
  </si>
  <si>
    <t>Zone Reality</t>
  </si>
  <si>
    <t>Fokus TV</t>
  </si>
  <si>
    <t xml:space="preserve">TV 6  </t>
  </si>
  <si>
    <t>TV Dakr</t>
  </si>
  <si>
    <t>TV-Focus</t>
  </si>
  <si>
    <t>TV Jéčko</t>
  </si>
  <si>
    <t>TV Praha</t>
  </si>
  <si>
    <t>TV Puls 2</t>
  </si>
  <si>
    <t>Pervyj kanal</t>
  </si>
  <si>
    <t>Ukraine 24</t>
  </si>
  <si>
    <t>Unire Sat</t>
  </si>
  <si>
    <t>UP Network</t>
  </si>
  <si>
    <t>UPC Show</t>
  </si>
  <si>
    <t>V1</t>
  </si>
  <si>
    <t>VTV1</t>
  </si>
  <si>
    <t>VTV3</t>
  </si>
  <si>
    <t>World Fashion Channel</t>
  </si>
  <si>
    <t>ZAK TV</t>
  </si>
  <si>
    <t>X-MO</t>
  </si>
  <si>
    <t>ARD 1</t>
  </si>
  <si>
    <t>EBS +</t>
  </si>
  <si>
    <t>Šlágr</t>
  </si>
  <si>
    <t>FilmBox</t>
  </si>
  <si>
    <t>FilmBox Extra</t>
  </si>
  <si>
    <t>FilmBox Family</t>
  </si>
  <si>
    <t>FilmBox Plus</t>
  </si>
  <si>
    <t>FilmBox Premium</t>
  </si>
  <si>
    <t>EroX</t>
  </si>
  <si>
    <t>EroXXX</t>
  </si>
  <si>
    <t>FightBox</t>
  </si>
  <si>
    <t>Fast&amp;FunBox</t>
  </si>
  <si>
    <t>DocuBox</t>
  </si>
  <si>
    <t>FashionBox</t>
  </si>
  <si>
    <t>FilmBox Arthouse</t>
  </si>
  <si>
    <t>SD</t>
  </si>
  <si>
    <t>HD</t>
  </si>
  <si>
    <t>Hlášení počtu přípojek (domácností) pro kolektivního správce:</t>
  </si>
  <si>
    <t>Celkový počet přípojek (domácností) k poslednímu dni jednotlivých měsíců:</t>
  </si>
  <si>
    <t>Počet přípojek (domácností)</t>
  </si>
  <si>
    <t xml:space="preserve"> * Stav přípojek (domácností) k poslednímu dni sledovaného čtvrtletí</t>
  </si>
  <si>
    <t>Počet přípojek SD</t>
  </si>
  <si>
    <t>Počet přípojek HD</t>
  </si>
  <si>
    <t>Vyšší počet přípojek (SD nebo HD)</t>
  </si>
  <si>
    <t>Počet přípojek (SD + HD)</t>
  </si>
  <si>
    <t>INTERGRAM, nezávislá společnost výkonných umělců a výrobců zvukových a zvukově obrazových záznamů z.s.</t>
  </si>
  <si>
    <t xml:space="preserve">Barrandov Krimi </t>
  </si>
  <si>
    <t>360 TuneBox</t>
  </si>
  <si>
    <t>ABC TV</t>
  </si>
  <si>
    <t>Adventure</t>
  </si>
  <si>
    <t>Arti TV</t>
  </si>
  <si>
    <t>BBC Earth</t>
  </si>
  <si>
    <t>Be2Can</t>
  </si>
  <si>
    <t>Brava</t>
  </si>
  <si>
    <t>B-TV (TV Brno)</t>
  </si>
  <si>
    <t>Cantv</t>
  </si>
  <si>
    <t>CCTV 4</t>
  </si>
  <si>
    <t>CGTN</t>
  </si>
  <si>
    <t>CGTN Documentary</t>
  </si>
  <si>
    <t>CNN Prima News</t>
  </si>
  <si>
    <t>Comedy House</t>
  </si>
  <si>
    <t>CS History</t>
  </si>
  <si>
    <t>CS Horror</t>
  </si>
  <si>
    <t>CS Mystery</t>
  </si>
  <si>
    <t>ČT 3</t>
  </si>
  <si>
    <t>ČT :D/Art</t>
  </si>
  <si>
    <t>ČT Sport</t>
  </si>
  <si>
    <t>Deluxe Music</t>
  </si>
  <si>
    <t>Digi Sport 1</t>
  </si>
  <si>
    <t>Digi Sport 2</t>
  </si>
  <si>
    <t>Dorcel XXX</t>
  </si>
  <si>
    <t>FILMPro</t>
  </si>
  <si>
    <t>France 24 En</t>
  </si>
  <si>
    <t>Hobby TV</t>
  </si>
  <si>
    <t>HRT 4</t>
  </si>
  <si>
    <t>HRT Int.</t>
  </si>
  <si>
    <t>ID Extra</t>
  </si>
  <si>
    <t>IDX</t>
  </si>
  <si>
    <t>Inedit TV</t>
  </si>
  <si>
    <t>JČ1 </t>
  </si>
  <si>
    <t>Kerrang!</t>
  </si>
  <si>
    <t>Lala TV</t>
  </si>
  <si>
    <t>Lounge TV</t>
  </si>
  <si>
    <t>MC EU</t>
  </si>
  <si>
    <t>Mooz Dance</t>
  </si>
  <si>
    <t>Nick Jr.</t>
  </si>
  <si>
    <t>NickToons</t>
  </si>
  <si>
    <t xml:space="preserve">Now 90s </t>
  </si>
  <si>
    <t>NTV Mir</t>
  </si>
  <si>
    <t>Óčko Black</t>
  </si>
  <si>
    <t>OTV (Ukraine)</t>
  </si>
  <si>
    <t xml:space="preserve">Outdoor Channel </t>
  </si>
  <si>
    <t xml:space="preserve">Paramount Network </t>
  </si>
  <si>
    <t>Park TV</t>
  </si>
  <si>
    <t>Polsat Super</t>
  </si>
  <si>
    <t>Power TV</t>
  </si>
  <si>
    <t>Premier Sport</t>
  </si>
  <si>
    <t xml:space="preserve">Prima </t>
  </si>
  <si>
    <t>Private TV</t>
  </si>
  <si>
    <t>Publica TV</t>
  </si>
  <si>
    <t>Rebel</t>
  </si>
  <si>
    <t>Redbull TV</t>
  </si>
  <si>
    <t>Regiony+</t>
  </si>
  <si>
    <t>Relax</t>
  </si>
  <si>
    <t>RTM+</t>
  </si>
  <si>
    <t>Senzi</t>
  </si>
  <si>
    <t>Seznam.cz TV</t>
  </si>
  <si>
    <t>Stingray CMusic</t>
  </si>
  <si>
    <t>Televize Naživo</t>
  </si>
  <si>
    <t>Travel XP</t>
  </si>
  <si>
    <t>Trojka</t>
  </si>
  <si>
    <t>TTV</t>
  </si>
  <si>
    <t>TV Brno 1</t>
  </si>
  <si>
    <t>TV Chodov</t>
  </si>
  <si>
    <t>TV Morava</t>
  </si>
  <si>
    <t>TVS</t>
  </si>
  <si>
    <t>uTV</t>
  </si>
  <si>
    <t>WDR</t>
  </si>
  <si>
    <t>ZKTV</t>
  </si>
  <si>
    <t>Definice doplňkových služeb</t>
  </si>
  <si>
    <r>
      <rPr>
        <b/>
        <sz val="11"/>
        <color rgb="FF000000"/>
        <rFont val="Calibri"/>
        <family val="2"/>
        <charset val="238"/>
      </rPr>
      <t>Doplňková služba</t>
    </r>
    <r>
      <rPr>
        <sz val="11"/>
        <color indexed="8"/>
        <rFont val="Calibri"/>
        <family val="2"/>
        <charset val="238"/>
      </rPr>
      <t xml:space="preserve"> (rozšířené služby poskytovatele, někdy též označovány jako OTT – over the top) je souhrnným názvem pro služby, které Provozovatelé nabízejí zákazníkovi nad rámec přenosu lineárního vysílání:</t>
    </r>
  </si>
  <si>
    <r>
      <t xml:space="preserve"> - </t>
    </r>
    <r>
      <rPr>
        <b/>
        <sz val="11"/>
        <color rgb="FF000000"/>
        <rFont val="Calibri"/>
        <family val="2"/>
        <charset val="238"/>
      </rPr>
      <t xml:space="preserve">zpětné zhlédnutí </t>
    </r>
    <r>
      <rPr>
        <sz val="11"/>
        <color indexed="8"/>
        <rFont val="Calibri"/>
        <family val="2"/>
        <charset val="238"/>
      </rPr>
      <t>(tzv. catch-up) – zpřístupňování předmětu ochrany na vyžádání dle § 18 odst. 2 AZ (ve spojení s § 74, § 78 a § 82 AZ), kdy je divákovi poskytnuta možnost opakovaně zhlédnout pořady se zpožděním v místě a čase dle vlastní volby (po určitou omezenou dobu),</t>
    </r>
  </si>
  <si>
    <r>
      <rPr>
        <b/>
        <sz val="11"/>
        <color rgb="FF000000"/>
        <rFont val="Calibri"/>
        <family val="2"/>
        <charset val="238"/>
      </rPr>
      <t xml:space="preserve"> - nahrávání</t>
    </r>
    <r>
      <rPr>
        <sz val="11"/>
        <color indexed="8"/>
        <rFont val="Calibri"/>
        <family val="2"/>
        <charset val="238"/>
      </rPr>
      <t xml:space="preserve"> – pořízení rozmnoženiny dle § 13 AZ (ve spojení s § 74, § 78 a § 82 AZ), kdy provozovatel přenosu na vyžádání diváka pořídí rozmnoženinu pořadu a poskytne divákovi možnost opakovaně zhlédnout takový pořad v místě a čase dle vlastní volby diváka (zpravidla po určitou omezenou dobu), tzv. Network Personal Video Recorder (nPVR),</t>
    </r>
  </si>
  <si>
    <r>
      <t xml:space="preserve"> - za doplňkovou službu se bere rovněž </t>
    </r>
    <r>
      <rPr>
        <b/>
        <sz val="11"/>
        <color rgb="FF000000"/>
        <rFont val="Calibri"/>
        <family val="2"/>
        <charset val="238"/>
      </rPr>
      <t>sub-přípojka</t>
    </r>
    <r>
      <rPr>
        <sz val="11"/>
        <color indexed="8"/>
        <rFont val="Calibri"/>
        <family val="2"/>
        <charset val="238"/>
      </rPr>
      <t>, kterou se rozumí každé jiné než první místo, které slouží zákazníkovi Provozovatele pro přístup ke službě Přenosu a které umožňuje divákovi souběžné sledování různých pořadů ve stejném čase na různých zařízeních (televizní anebo rozhlasový přijímač, stolní či přenosný počítač, tablet, mobilní telefon apod.), ať již se jedná o přístup prostřednictvím stejné či jiné přípojky/karty/uživatelského účtu bez ohledu na jejich technickou povahu.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</si>
</sst>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"/>
    <numFmt numFmtId="165" formatCode="#,##0.00&quot; Kč&quot;"/>
  </numFmts>
  <fonts count="22" x14ac:knownFonts="1"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8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color indexed="9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1"/>
    </font>
    <font>
      <i/>
      <sz val="8"/>
      <color indexed="8"/>
      <name val="Calibri"/>
      <family val="2"/>
      <charset val="238"/>
    </font>
    <font>
      <i/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name val="Calibri"/>
      <family val="2"/>
      <charset val="1"/>
    </font>
    <font>
      <sz val="9"/>
      <color indexed="9"/>
      <name val="Calibri"/>
      <family val="2"/>
      <charset val="1"/>
    </font>
    <font>
      <b/>
      <i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name val="Calibri"/>
      <family val="2"/>
      <charset val="238"/>
    </font>
    <font>
      <i/>
      <sz val="9"/>
      <name val="Calibri"/>
      <family val="2"/>
      <charset val="238"/>
    </font>
    <font>
      <i/>
      <sz val="8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4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59999389629810485"/>
        <bgColor indexed="26"/>
      </patternFill>
    </fill>
  </fills>
  <borders count="3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/>
      <protection hidden="1"/>
    </xf>
    <xf numFmtId="3" fontId="7" fillId="0" borderId="1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/>
      <protection hidden="1"/>
    </xf>
    <xf numFmtId="3" fontId="5" fillId="0" borderId="0" xfId="0" applyNumberFormat="1" applyFont="1" applyAlignment="1" applyProtection="1">
      <alignment horizontal="right" vertical="center"/>
      <protection hidden="1"/>
    </xf>
    <xf numFmtId="4" fontId="5" fillId="0" borderId="0" xfId="0" applyNumberFormat="1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right" vertical="center" indent="1"/>
      <protection hidden="1"/>
    </xf>
    <xf numFmtId="0" fontId="9" fillId="0" borderId="0" xfId="0" applyFont="1" applyAlignment="1" applyProtection="1">
      <alignment vertical="center"/>
      <protection hidden="1"/>
    </xf>
    <xf numFmtId="0" fontId="6" fillId="2" borderId="2" xfId="0" applyFont="1" applyFill="1" applyBorder="1" applyAlignment="1" applyProtection="1">
      <alignment horizontal="left" vertical="center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vertical="center"/>
      <protection hidden="1"/>
    </xf>
    <xf numFmtId="4" fontId="5" fillId="3" borderId="2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Alignment="1">
      <alignment wrapText="1"/>
    </xf>
    <xf numFmtId="0" fontId="6" fillId="2" borderId="2" xfId="0" applyFont="1" applyFill="1" applyBorder="1" applyAlignment="1" applyProtection="1">
      <alignment vertical="center"/>
      <protection hidden="1"/>
    </xf>
    <xf numFmtId="4" fontId="5" fillId="3" borderId="2" xfId="0" applyNumberFormat="1" applyFont="1" applyFill="1" applyBorder="1" applyAlignment="1" applyProtection="1">
      <alignment vertical="center"/>
      <protection hidden="1"/>
    </xf>
    <xf numFmtId="0" fontId="7" fillId="3" borderId="2" xfId="0" applyFont="1" applyFill="1" applyBorder="1" applyAlignment="1" applyProtection="1">
      <alignment vertical="center"/>
      <protection hidden="1"/>
    </xf>
    <xf numFmtId="4" fontId="7" fillId="3" borderId="2" xfId="0" applyNumberFormat="1" applyFont="1" applyFill="1" applyBorder="1" applyAlignment="1" applyProtection="1">
      <alignment vertical="center"/>
      <protection hidden="1"/>
    </xf>
    <xf numFmtId="0" fontId="12" fillId="4" borderId="0" xfId="0" applyFont="1" applyFill="1" applyAlignment="1" applyProtection="1">
      <alignment vertical="center"/>
      <protection locked="0" hidden="1"/>
    </xf>
    <xf numFmtId="0" fontId="7" fillId="0" borderId="0" xfId="0" applyFont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vertical="center"/>
      <protection hidden="1"/>
    </xf>
    <xf numFmtId="0" fontId="7" fillId="0" borderId="2" xfId="0" applyFont="1" applyBorder="1" applyProtection="1">
      <protection hidden="1"/>
    </xf>
    <xf numFmtId="0" fontId="7" fillId="0" borderId="2" xfId="0" applyFont="1" applyBorder="1" applyAlignment="1" applyProtection="1">
      <alignment vertical="center"/>
      <protection hidden="1"/>
    </xf>
    <xf numFmtId="0" fontId="12" fillId="4" borderId="2" xfId="0" applyFont="1" applyFill="1" applyBorder="1" applyAlignment="1" applyProtection="1">
      <alignment vertical="center"/>
      <protection locked="0" hidden="1"/>
    </xf>
    <xf numFmtId="0" fontId="13" fillId="0" borderId="2" xfId="0" applyFont="1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11" fillId="0" borderId="2" xfId="0" applyFont="1" applyBorder="1" applyProtection="1">
      <protection hidden="1"/>
    </xf>
    <xf numFmtId="0" fontId="0" fillId="0" borderId="2" xfId="0" applyBorder="1" applyProtection="1">
      <protection hidden="1"/>
    </xf>
    <xf numFmtId="3" fontId="0" fillId="0" borderId="2" xfId="0" applyNumberFormat="1" applyBorder="1" applyProtection="1">
      <protection hidden="1"/>
    </xf>
    <xf numFmtId="3" fontId="0" fillId="0" borderId="0" xfId="0" applyNumberFormat="1" applyProtection="1">
      <protection hidden="1"/>
    </xf>
    <xf numFmtId="0" fontId="0" fillId="5" borderId="2" xfId="0" applyFill="1" applyBorder="1" applyProtection="1">
      <protection hidden="1"/>
    </xf>
    <xf numFmtId="3" fontId="0" fillId="5" borderId="2" xfId="0" applyNumberFormat="1" applyFill="1" applyBorder="1" applyProtection="1">
      <protection hidden="1"/>
    </xf>
    <xf numFmtId="0" fontId="7" fillId="0" borderId="1" xfId="0" applyFont="1" applyBorder="1" applyAlignment="1" applyProtection="1">
      <alignment vertical="center"/>
      <protection locked="0"/>
    </xf>
    <xf numFmtId="3" fontId="7" fillId="0" borderId="4" xfId="0" applyNumberFormat="1" applyFont="1" applyBorder="1" applyAlignment="1" applyProtection="1">
      <alignment horizontal="right" vertical="center"/>
      <protection locked="0"/>
    </xf>
    <xf numFmtId="3" fontId="7" fillId="0" borderId="5" xfId="0" applyNumberFormat="1" applyFont="1" applyBorder="1" applyAlignment="1" applyProtection="1">
      <alignment horizontal="right" vertical="center"/>
      <protection locked="0"/>
    </xf>
    <xf numFmtId="3" fontId="7" fillId="0" borderId="6" xfId="0" applyNumberFormat="1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hidden="1"/>
    </xf>
    <xf numFmtId="3" fontId="7" fillId="0" borderId="8" xfId="0" applyNumberFormat="1" applyFont="1" applyBorder="1" applyAlignment="1" applyProtection="1">
      <alignment horizontal="right" vertical="center"/>
      <protection locked="0"/>
    </xf>
    <xf numFmtId="3" fontId="7" fillId="0" borderId="9" xfId="0" applyNumberFormat="1" applyFont="1" applyBorder="1" applyAlignment="1" applyProtection="1">
      <alignment horizontal="right" vertical="center"/>
      <protection locked="0"/>
    </xf>
    <xf numFmtId="3" fontId="5" fillId="0" borderId="1" xfId="0" applyNumberFormat="1" applyFont="1" applyBorder="1" applyAlignment="1" applyProtection="1">
      <alignment horizontal="right" vertical="center"/>
      <protection locked="0"/>
    </xf>
    <xf numFmtId="3" fontId="5" fillId="0" borderId="4" xfId="0" applyNumberFormat="1" applyFont="1" applyBorder="1" applyAlignment="1" applyProtection="1">
      <alignment horizontal="right" vertical="center"/>
      <protection locked="0"/>
    </xf>
    <xf numFmtId="0" fontId="0" fillId="0" borderId="10" xfId="0" applyBorder="1" applyAlignment="1">
      <alignment vertical="center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vertical="center"/>
    </xf>
    <xf numFmtId="3" fontId="5" fillId="0" borderId="6" xfId="0" applyNumberFormat="1" applyFont="1" applyBorder="1" applyAlignment="1" applyProtection="1">
      <alignment horizontal="right" vertical="center"/>
      <protection locked="0"/>
    </xf>
    <xf numFmtId="0" fontId="0" fillId="0" borderId="7" xfId="0" applyBorder="1" applyAlignment="1">
      <alignment vertical="center"/>
    </xf>
    <xf numFmtId="3" fontId="5" fillId="0" borderId="8" xfId="0" applyNumberFormat="1" applyFont="1" applyBorder="1" applyAlignment="1" applyProtection="1">
      <alignment horizontal="right" vertical="center"/>
      <protection locked="0"/>
    </xf>
    <xf numFmtId="3" fontId="5" fillId="0" borderId="9" xfId="0" applyNumberFormat="1" applyFont="1" applyBorder="1" applyAlignment="1" applyProtection="1">
      <alignment horizontal="right" vertical="center"/>
      <protection locked="0"/>
    </xf>
    <xf numFmtId="3" fontId="5" fillId="0" borderId="10" xfId="0" applyNumberFormat="1" applyFont="1" applyBorder="1" applyAlignment="1" applyProtection="1">
      <alignment horizontal="right" vertical="center"/>
      <protection locked="0"/>
    </xf>
    <xf numFmtId="3" fontId="5" fillId="0" borderId="11" xfId="0" applyNumberFormat="1" applyFont="1" applyBorder="1" applyAlignment="1" applyProtection="1">
      <alignment horizontal="right" vertical="center"/>
      <protection locked="0"/>
    </xf>
    <xf numFmtId="3" fontId="5" fillId="0" borderId="7" xfId="0" applyNumberFormat="1" applyFont="1" applyBorder="1" applyAlignment="1" applyProtection="1">
      <alignment horizontal="right" vertical="center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hidden="1"/>
    </xf>
    <xf numFmtId="0" fontId="6" fillId="6" borderId="13" xfId="0" applyFont="1" applyFill="1" applyBorder="1" applyAlignment="1" applyProtection="1">
      <alignment horizontal="center" vertical="center" wrapText="1"/>
      <protection hidden="1"/>
    </xf>
    <xf numFmtId="0" fontId="6" fillId="6" borderId="14" xfId="0" applyFont="1" applyFill="1" applyBorder="1" applyAlignment="1" applyProtection="1">
      <alignment horizontal="left" vertical="center"/>
      <protection hidden="1"/>
    </xf>
    <xf numFmtId="3" fontId="5" fillId="0" borderId="15" xfId="0" applyNumberFormat="1" applyFont="1" applyBorder="1" applyAlignment="1" applyProtection="1">
      <alignment horizontal="right" vertical="center"/>
      <protection hidden="1"/>
    </xf>
    <xf numFmtId="3" fontId="5" fillId="0" borderId="16" xfId="0" applyNumberFormat="1" applyFont="1" applyBorder="1" applyAlignment="1" applyProtection="1">
      <alignment horizontal="right" vertical="center"/>
      <protection hidden="1"/>
    </xf>
    <xf numFmtId="0" fontId="6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18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/>
      <protection locked="0" hidden="1"/>
    </xf>
    <xf numFmtId="0" fontId="7" fillId="0" borderId="4" xfId="0" applyFont="1" applyBorder="1" applyAlignment="1" applyProtection="1">
      <alignment vertical="center"/>
      <protection locked="0" hidden="1"/>
    </xf>
    <xf numFmtId="0" fontId="7" fillId="0" borderId="1" xfId="0" applyFont="1" applyBorder="1" applyAlignment="1" applyProtection="1">
      <alignment vertical="center"/>
      <protection locked="0" hidden="1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/>
      <protection locked="0" hidden="1"/>
    </xf>
    <xf numFmtId="0" fontId="7" fillId="0" borderId="4" xfId="0" applyFont="1" applyBorder="1" applyAlignment="1" applyProtection="1">
      <alignment vertical="center"/>
      <protection locked="0"/>
    </xf>
    <xf numFmtId="3" fontId="11" fillId="0" borderId="19" xfId="0" applyNumberFormat="1" applyFont="1" applyBorder="1" applyProtection="1">
      <protection hidden="1"/>
    </xf>
    <xf numFmtId="3" fontId="0" fillId="0" borderId="19" xfId="0" applyNumberFormat="1" applyBorder="1" applyProtection="1">
      <protection hidden="1"/>
    </xf>
    <xf numFmtId="3" fontId="0" fillId="5" borderId="19" xfId="0" applyNumberFormat="1" applyFill="1" applyBorder="1" applyProtection="1">
      <protection hidden="1"/>
    </xf>
    <xf numFmtId="3" fontId="11" fillId="0" borderId="20" xfId="0" applyNumberFormat="1" applyFont="1" applyBorder="1" applyProtection="1">
      <protection hidden="1"/>
    </xf>
    <xf numFmtId="3" fontId="0" fillId="0" borderId="20" xfId="0" applyNumberFormat="1" applyBorder="1" applyProtection="1">
      <protection hidden="1"/>
    </xf>
    <xf numFmtId="3" fontId="0" fillId="5" borderId="20" xfId="0" applyNumberFormat="1" applyFill="1" applyBorder="1" applyProtection="1">
      <protection hidden="1"/>
    </xf>
    <xf numFmtId="0" fontId="15" fillId="0" borderId="0" xfId="0" applyFont="1" applyProtection="1">
      <protection hidden="1"/>
    </xf>
    <xf numFmtId="3" fontId="14" fillId="8" borderId="21" xfId="0" applyNumberFormat="1" applyFont="1" applyFill="1" applyBorder="1" applyProtection="1">
      <protection hidden="1"/>
    </xf>
    <xf numFmtId="3" fontId="15" fillId="8" borderId="21" xfId="0" applyNumberFormat="1" applyFont="1" applyFill="1" applyBorder="1" applyProtection="1">
      <protection hidden="1"/>
    </xf>
    <xf numFmtId="0" fontId="14" fillId="9" borderId="20" xfId="0" applyFont="1" applyFill="1" applyBorder="1" applyProtection="1">
      <protection hidden="1"/>
    </xf>
    <xf numFmtId="0" fontId="15" fillId="9" borderId="20" xfId="0" applyFont="1" applyFill="1" applyBorder="1" applyProtection="1">
      <protection hidden="1"/>
    </xf>
    <xf numFmtId="3" fontId="15" fillId="10" borderId="20" xfId="0" applyNumberFormat="1" applyFont="1" applyFill="1" applyBorder="1" applyProtection="1">
      <protection hidden="1"/>
    </xf>
    <xf numFmtId="3" fontId="15" fillId="11" borderId="20" xfId="0" applyNumberFormat="1" applyFont="1" applyFill="1" applyBorder="1" applyProtection="1">
      <protection hidden="1"/>
    </xf>
    <xf numFmtId="4" fontId="16" fillId="3" borderId="2" xfId="0" applyNumberFormat="1" applyFont="1" applyFill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  <protection hidden="1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8" xfId="0" applyFont="1" applyBorder="1" applyAlignment="1" applyProtection="1">
      <alignment vertical="center"/>
      <protection hidden="1"/>
    </xf>
    <xf numFmtId="0" fontId="7" fillId="0" borderId="1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 applyProtection="1">
      <alignment horizontal="right"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7" fillId="0" borderId="0" xfId="0" applyFont="1"/>
    <xf numFmtId="0" fontId="18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17" fillId="0" borderId="0" xfId="0" applyFont="1" applyProtection="1">
      <protection hidden="1"/>
    </xf>
    <xf numFmtId="0" fontId="20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6" fillId="6" borderId="2" xfId="0" applyFont="1" applyFill="1" applyBorder="1" applyAlignment="1" applyProtection="1">
      <alignment horizontal="center" vertical="center"/>
      <protection hidden="1"/>
    </xf>
    <xf numFmtId="164" fontId="5" fillId="0" borderId="2" xfId="0" applyNumberFormat="1" applyFont="1" applyBorder="1" applyAlignment="1" applyProtection="1">
      <alignment horizontal="right" vertical="center"/>
      <protection hidden="1"/>
    </xf>
    <xf numFmtId="165" fontId="10" fillId="0" borderId="2" xfId="0" applyNumberFormat="1" applyFont="1" applyBorder="1" applyAlignment="1" applyProtection="1">
      <alignment horizontal="center" vertical="center"/>
      <protection hidden="1"/>
    </xf>
    <xf numFmtId="0" fontId="6" fillId="6" borderId="19" xfId="0" applyFont="1" applyFill="1" applyBorder="1" applyAlignment="1" applyProtection="1">
      <alignment horizontal="center" vertical="center"/>
      <protection hidden="1"/>
    </xf>
    <xf numFmtId="0" fontId="6" fillId="6" borderId="3" xfId="0" applyFont="1" applyFill="1" applyBorder="1" applyAlignment="1" applyProtection="1">
      <alignment horizontal="center" vertical="center"/>
      <protection hidden="1"/>
    </xf>
    <xf numFmtId="3" fontId="10" fillId="0" borderId="19" xfId="0" applyNumberFormat="1" applyFont="1" applyBorder="1" applyAlignment="1" applyProtection="1">
      <alignment horizontal="center" vertical="center"/>
      <protection locked="0"/>
    </xf>
    <xf numFmtId="3" fontId="10" fillId="0" borderId="3" xfId="0" applyNumberFormat="1" applyFont="1" applyBorder="1" applyAlignment="1" applyProtection="1">
      <alignment horizontal="center" vertical="center"/>
      <protection locked="0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165" fontId="5" fillId="7" borderId="19" xfId="0" applyNumberFormat="1" applyFont="1" applyFill="1" applyBorder="1" applyAlignment="1" applyProtection="1">
      <alignment horizontal="center" vertical="center"/>
      <protection hidden="1"/>
    </xf>
    <xf numFmtId="165" fontId="5" fillId="7" borderId="3" xfId="0" applyNumberFormat="1" applyFont="1" applyFill="1" applyBorder="1" applyAlignment="1" applyProtection="1">
      <alignment horizontal="center" vertical="center"/>
      <protection hidden="1"/>
    </xf>
    <xf numFmtId="0" fontId="6" fillId="6" borderId="22" xfId="0" applyFont="1" applyFill="1" applyBorder="1" applyAlignment="1" applyProtection="1">
      <alignment horizontal="center" vertical="center" wrapText="1"/>
      <protection hidden="1"/>
    </xf>
    <xf numFmtId="0" fontId="6" fillId="6" borderId="23" xfId="0" applyFont="1" applyFill="1" applyBorder="1" applyAlignment="1" applyProtection="1">
      <alignment horizontal="center" vertical="center" wrapText="1"/>
      <protection hidden="1"/>
    </xf>
    <xf numFmtId="0" fontId="6" fillId="6" borderId="24" xfId="0" applyFont="1" applyFill="1" applyBorder="1" applyAlignment="1" applyProtection="1">
      <alignment horizontal="center" vertical="center" wrapText="1"/>
      <protection hidden="1"/>
    </xf>
    <xf numFmtId="0" fontId="6" fillId="6" borderId="25" xfId="0" applyFont="1" applyFill="1" applyBorder="1" applyAlignment="1" applyProtection="1">
      <alignment horizontal="center" vertical="center" wrapText="1"/>
      <protection hidden="1"/>
    </xf>
    <xf numFmtId="0" fontId="6" fillId="6" borderId="26" xfId="0" applyFont="1" applyFill="1" applyBorder="1" applyAlignment="1" applyProtection="1">
      <alignment horizontal="center" vertical="center" wrapText="1"/>
      <protection hidden="1"/>
    </xf>
    <xf numFmtId="0" fontId="6" fillId="6" borderId="27" xfId="0" applyFont="1" applyFill="1" applyBorder="1" applyAlignment="1" applyProtection="1">
      <alignment horizontal="center" vertical="center" wrapText="1"/>
      <protection hidden="1"/>
    </xf>
    <xf numFmtId="0" fontId="3" fillId="4" borderId="28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6" fillId="6" borderId="22" xfId="0" applyFont="1" applyFill="1" applyBorder="1" applyAlignment="1" applyProtection="1">
      <alignment horizontal="center" vertical="center"/>
      <protection hidden="1"/>
    </xf>
    <xf numFmtId="0" fontId="6" fillId="6" borderId="24" xfId="0" applyFont="1" applyFill="1" applyBorder="1" applyAlignment="1" applyProtection="1">
      <alignment horizontal="center" vertical="center"/>
      <protection hidden="1"/>
    </xf>
    <xf numFmtId="0" fontId="6" fillId="6" borderId="31" xfId="0" applyFont="1" applyFill="1" applyBorder="1" applyAlignment="1" applyProtection="1">
      <alignment horizontal="center" vertical="center"/>
      <protection hidden="1"/>
    </xf>
    <xf numFmtId="165" fontId="6" fillId="7" borderId="33" xfId="0" applyNumberFormat="1" applyFont="1" applyFill="1" applyBorder="1" applyAlignment="1" applyProtection="1">
      <alignment horizontal="right" vertical="center"/>
      <protection hidden="1"/>
    </xf>
    <xf numFmtId="0" fontId="5" fillId="0" borderId="34" xfId="0" applyFont="1" applyBorder="1" applyAlignment="1" applyProtection="1">
      <alignment horizontal="left" vertical="center"/>
      <protection locked="0"/>
    </xf>
    <xf numFmtId="165" fontId="6" fillId="7" borderId="35" xfId="0" applyNumberFormat="1" applyFont="1" applyFill="1" applyBorder="1" applyAlignment="1" applyProtection="1">
      <alignment horizontal="right" vertical="center"/>
      <protection hidden="1"/>
    </xf>
    <xf numFmtId="9" fontId="5" fillId="7" borderId="36" xfId="0" applyNumberFormat="1" applyFont="1" applyFill="1" applyBorder="1" applyAlignment="1" applyProtection="1">
      <alignment horizontal="right" vertical="center"/>
      <protection hidden="1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left" wrapText="1"/>
    </xf>
    <xf numFmtId="0" fontId="21" fillId="0" borderId="0" xfId="0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DDD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22" fmlaLink="data!$A$13" fmlaRange="data!$A$10:$A$12" noThreeD="1" sel="3" val="0"/>
</file>

<file path=xl/ctrlProps/ctrlProp2.xml><?xml version="1.0" encoding="utf-8"?>
<formControlPr xmlns="http://schemas.microsoft.com/office/spreadsheetml/2009/9/main" objectType="Drop" dropLines="5" dropStyle="combo" dx="22" fmlaLink="data!$A$21" fmlaRange="data!$A$16:$A$20" noThreeD="1" sel="5" val="0"/>
</file>

<file path=xl/ctrlProps/ctrlProp3.xml><?xml version="1.0" encoding="utf-8"?>
<formControlPr xmlns="http://schemas.microsoft.com/office/spreadsheetml/2009/9/main" objectType="Drop" dropLines="10" dropStyle="combo" dx="22" fmlaLink="data!$B$26" fmlaRange="data!$B$16:$B$25" noThreeD="1" sel="10" val="0"/>
</file>

<file path=xl/ctrlProps/ctrlProp4.xml><?xml version="1.0" encoding="utf-8"?>
<formControlPr xmlns="http://schemas.microsoft.com/office/spreadsheetml/2009/9/main" objectType="Drop" dropLines="3" dropStyle="combo" dx="22" fmlaLink="data2!$A$13" fmlaRange="data2!$A$10:$A$12" noThreeD="1" sel="3" val="0"/>
</file>

<file path=xl/ctrlProps/ctrlProp5.xml><?xml version="1.0" encoding="utf-8"?>
<formControlPr xmlns="http://schemas.microsoft.com/office/spreadsheetml/2009/9/main" objectType="Drop" dropLines="5" dropStyle="combo" dx="22" fmlaLink="data2!$A$21" fmlaRange="data2!$A$16:$A$20" noThreeD="1" sel="5" val="0"/>
</file>

<file path=xl/ctrlProps/ctrlProp6.xml><?xml version="1.0" encoding="utf-8"?>
<formControlPr xmlns="http://schemas.microsoft.com/office/spreadsheetml/2009/9/main" objectType="Drop" dropLines="10" dropStyle="combo" dx="22" fmlaLink="data2!$B$26" fmlaRange="data2!$B$16:$B$25" noThreeD="1" sel="1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83820</xdr:colOff>
          <xdr:row>1</xdr:row>
          <xdr:rowOff>38100</xdr:rowOff>
        </xdr:from>
        <xdr:to>
          <xdr:col>12</xdr:col>
          <xdr:colOff>7620</xdr:colOff>
          <xdr:row>1</xdr:row>
          <xdr:rowOff>251460</xdr:rowOff>
        </xdr:to>
        <xdr:sp macro="" textlink="">
          <xdr:nvSpPr>
            <xdr:cNvPr id="1025" name="Rozevírací seznam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457200</xdr:colOff>
          <xdr:row>6</xdr:row>
          <xdr:rowOff>30480</xdr:rowOff>
        </xdr:from>
        <xdr:to>
          <xdr:col>7</xdr:col>
          <xdr:colOff>563880</xdr:colOff>
          <xdr:row>7</xdr:row>
          <xdr:rowOff>144780</xdr:rowOff>
        </xdr:to>
        <xdr:sp macro="" textlink="">
          <xdr:nvSpPr>
            <xdr:cNvPr id="1026" name="Rozevírací seznam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274320</xdr:colOff>
          <xdr:row>6</xdr:row>
          <xdr:rowOff>30480</xdr:rowOff>
        </xdr:from>
        <xdr:to>
          <xdr:col>11</xdr:col>
          <xdr:colOff>175260</xdr:colOff>
          <xdr:row>7</xdr:row>
          <xdr:rowOff>144780</xdr:rowOff>
        </xdr:to>
        <xdr:sp macro="" textlink="">
          <xdr:nvSpPr>
            <xdr:cNvPr id="1027" name="Rozevírací seznam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83820</xdr:colOff>
          <xdr:row>1</xdr:row>
          <xdr:rowOff>38100</xdr:rowOff>
        </xdr:from>
        <xdr:to>
          <xdr:col>12</xdr:col>
          <xdr:colOff>7620</xdr:colOff>
          <xdr:row>1</xdr:row>
          <xdr:rowOff>251460</xdr:rowOff>
        </xdr:to>
        <xdr:sp macro="" textlink="">
          <xdr:nvSpPr>
            <xdr:cNvPr id="2049" name="Rozevírací seznam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457200</xdr:colOff>
          <xdr:row>6</xdr:row>
          <xdr:rowOff>30480</xdr:rowOff>
        </xdr:from>
        <xdr:to>
          <xdr:col>7</xdr:col>
          <xdr:colOff>563880</xdr:colOff>
          <xdr:row>7</xdr:row>
          <xdr:rowOff>144780</xdr:rowOff>
        </xdr:to>
        <xdr:sp macro="" textlink="">
          <xdr:nvSpPr>
            <xdr:cNvPr id="2050" name="Rozevírací seznam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274320</xdr:colOff>
          <xdr:row>6</xdr:row>
          <xdr:rowOff>30480</xdr:rowOff>
        </xdr:from>
        <xdr:to>
          <xdr:col>11</xdr:col>
          <xdr:colOff>175260</xdr:colOff>
          <xdr:row>7</xdr:row>
          <xdr:rowOff>144780</xdr:rowOff>
        </xdr:to>
        <xdr:sp macro="" textlink="">
          <xdr:nvSpPr>
            <xdr:cNvPr id="2051" name="Rozevírací seznam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FF00"/>
    <pageSetUpPr fitToPage="1"/>
  </sheetPr>
  <dimension ref="A1:AC180"/>
  <sheetViews>
    <sheetView showGridLines="0" tabSelected="1" zoomScale="70" zoomScaleNormal="70" workbookViewId="0">
      <selection activeCell="H182" sqref="H182"/>
    </sheetView>
  </sheetViews>
  <sheetFormatPr defaultColWidth="9.109375" defaultRowHeight="14.4" x14ac:dyDescent="0.3"/>
  <cols>
    <col min="1" max="1" width="5.5546875" customWidth="1"/>
    <col min="2" max="2" width="20.44140625" style="1" customWidth="1"/>
    <col min="3" max="4" width="8.33203125" style="1" customWidth="1"/>
    <col min="5" max="5" width="5.5546875" style="1" customWidth="1"/>
    <col min="6" max="6" width="24.6640625" style="1" customWidth="1"/>
    <col min="7" max="8" width="8.33203125" style="1" customWidth="1"/>
    <col min="9" max="9" width="5.5546875" style="1" customWidth="1"/>
    <col min="10" max="10" width="24.6640625" style="2" customWidth="1"/>
    <col min="11" max="12" width="8.33203125" style="2" customWidth="1"/>
    <col min="13" max="20" width="9.109375" style="94"/>
    <col min="21" max="16384" width="9.109375" style="2"/>
  </cols>
  <sheetData>
    <row r="1" spans="1:14" ht="18.75" customHeight="1" thickBot="1" x14ac:dyDescent="0.35">
      <c r="A1" s="118" t="s">
        <v>348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4" ht="24" customHeight="1" x14ac:dyDescent="0.3">
      <c r="B2" s="3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95"/>
    </row>
    <row r="3" spans="1:14" x14ac:dyDescent="0.3">
      <c r="A3" s="119" t="s">
        <v>0</v>
      </c>
      <c r="B3" s="119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95"/>
      <c r="N3" s="95"/>
    </row>
    <row r="4" spans="1:14" x14ac:dyDescent="0.3">
      <c r="A4" s="119" t="s">
        <v>1</v>
      </c>
      <c r="B4" s="119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95"/>
      <c r="N4" s="95"/>
    </row>
    <row r="5" spans="1:14" x14ac:dyDescent="0.3">
      <c r="A5" s="119" t="s">
        <v>2</v>
      </c>
      <c r="B5" s="119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95"/>
      <c r="N5" s="95"/>
    </row>
    <row r="6" spans="1:14" x14ac:dyDescent="0.3">
      <c r="A6" s="119" t="s">
        <v>3</v>
      </c>
      <c r="B6" s="119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95"/>
      <c r="N6" s="95"/>
    </row>
    <row r="7" spans="1:14" ht="7.5" customHeight="1" x14ac:dyDescent="0.3">
      <c r="A7" s="122"/>
      <c r="B7" s="122"/>
      <c r="C7" s="63"/>
      <c r="D7" s="63"/>
      <c r="E7" s="64"/>
      <c r="F7" s="64"/>
      <c r="G7" s="64"/>
      <c r="H7" s="64"/>
      <c r="I7" s="64"/>
      <c r="J7" s="64"/>
      <c r="K7" s="64"/>
      <c r="L7" s="64"/>
      <c r="M7" s="95"/>
      <c r="N7" s="95"/>
    </row>
    <row r="8" spans="1:14" x14ac:dyDescent="0.3">
      <c r="A8" s="119" t="s">
        <v>4</v>
      </c>
      <c r="B8" s="119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95"/>
      <c r="N8" s="95"/>
    </row>
    <row r="9" spans="1:14" ht="6.75" customHeight="1" x14ac:dyDescent="0.3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95"/>
    </row>
    <row r="10" spans="1:14" ht="15" customHeight="1" x14ac:dyDescent="0.3">
      <c r="A10" s="112" t="s">
        <v>5</v>
      </c>
      <c r="B10" s="114" t="s">
        <v>6</v>
      </c>
      <c r="C10" s="116" t="s">
        <v>7</v>
      </c>
      <c r="D10" s="117"/>
      <c r="E10" s="112" t="s">
        <v>5</v>
      </c>
      <c r="F10" s="114" t="s">
        <v>6</v>
      </c>
      <c r="G10" s="116" t="s">
        <v>7</v>
      </c>
      <c r="H10" s="117"/>
      <c r="I10" s="112" t="s">
        <v>5</v>
      </c>
      <c r="J10" s="114" t="s">
        <v>6</v>
      </c>
      <c r="K10" s="116" t="s">
        <v>7</v>
      </c>
      <c r="L10" s="117"/>
      <c r="M10" s="95"/>
    </row>
    <row r="11" spans="1:14" x14ac:dyDescent="0.3">
      <c r="A11" s="113"/>
      <c r="B11" s="115"/>
      <c r="C11" s="56" t="s">
        <v>346</v>
      </c>
      <c r="D11" s="57" t="s">
        <v>347</v>
      </c>
      <c r="E11" s="113"/>
      <c r="F11" s="115"/>
      <c r="G11" s="56" t="s">
        <v>346</v>
      </c>
      <c r="H11" s="57" t="s">
        <v>347</v>
      </c>
      <c r="I11" s="113"/>
      <c r="J11" s="115"/>
      <c r="K11" s="56" t="s">
        <v>346</v>
      </c>
      <c r="L11" s="57" t="s">
        <v>347</v>
      </c>
      <c r="M11" s="95"/>
    </row>
    <row r="12" spans="1:14" ht="15" customHeight="1" x14ac:dyDescent="0.3">
      <c r="A12" s="87">
        <v>718</v>
      </c>
      <c r="B12" s="86" t="s">
        <v>9</v>
      </c>
      <c r="C12" s="37"/>
      <c r="D12" s="38"/>
      <c r="E12" s="87">
        <v>837</v>
      </c>
      <c r="F12" s="86" t="s">
        <v>335</v>
      </c>
      <c r="G12" s="65"/>
      <c r="H12" s="38"/>
      <c r="I12" s="88">
        <v>959</v>
      </c>
      <c r="J12" s="84" t="s">
        <v>11</v>
      </c>
      <c r="K12" s="69"/>
      <c r="L12" s="38"/>
      <c r="M12" s="95"/>
    </row>
    <row r="13" spans="1:14" ht="15" customHeight="1" x14ac:dyDescent="0.3">
      <c r="A13" s="88">
        <v>719</v>
      </c>
      <c r="B13" s="84" t="s">
        <v>358</v>
      </c>
      <c r="C13" s="5"/>
      <c r="D13" s="39"/>
      <c r="E13" s="88">
        <v>838</v>
      </c>
      <c r="F13" s="84" t="s">
        <v>336</v>
      </c>
      <c r="G13" s="66"/>
      <c r="H13" s="39"/>
      <c r="I13" s="88">
        <v>960</v>
      </c>
      <c r="J13" s="84" t="s">
        <v>13</v>
      </c>
      <c r="K13" s="66"/>
      <c r="L13" s="39"/>
      <c r="M13" s="95"/>
    </row>
    <row r="14" spans="1:14" ht="15" customHeight="1" x14ac:dyDescent="0.3">
      <c r="A14" s="88">
        <v>1194</v>
      </c>
      <c r="B14" s="84" t="s">
        <v>359</v>
      </c>
      <c r="C14" s="5"/>
      <c r="D14" s="39"/>
      <c r="E14" s="88">
        <v>839</v>
      </c>
      <c r="F14" s="84" t="s">
        <v>337</v>
      </c>
      <c r="G14" s="66"/>
      <c r="H14" s="39"/>
      <c r="I14" s="88">
        <v>1210</v>
      </c>
      <c r="J14" s="84" t="s">
        <v>409</v>
      </c>
      <c r="K14" s="66"/>
      <c r="L14" s="39"/>
      <c r="M14" s="95"/>
    </row>
    <row r="15" spans="1:14" ht="15" customHeight="1" x14ac:dyDescent="0.3">
      <c r="A15" s="88">
        <v>1195</v>
      </c>
      <c r="B15" s="84" t="s">
        <v>360</v>
      </c>
      <c r="C15" s="5"/>
      <c r="D15" s="39"/>
      <c r="E15" s="88">
        <v>840</v>
      </c>
      <c r="F15" s="84" t="s">
        <v>338</v>
      </c>
      <c r="G15" s="66"/>
      <c r="H15" s="39"/>
      <c r="I15" s="87">
        <v>961</v>
      </c>
      <c r="J15" s="86" t="s">
        <v>15</v>
      </c>
      <c r="K15" s="66"/>
      <c r="L15" s="39"/>
      <c r="M15" s="95"/>
    </row>
    <row r="16" spans="1:14" ht="15" customHeight="1" x14ac:dyDescent="0.3">
      <c r="A16" s="88">
        <v>723</v>
      </c>
      <c r="B16" s="84" t="s">
        <v>16</v>
      </c>
      <c r="C16" s="5"/>
      <c r="D16" s="39"/>
      <c r="E16" s="88">
        <v>1225</v>
      </c>
      <c r="F16" s="84" t="s">
        <v>382</v>
      </c>
      <c r="G16" s="66"/>
      <c r="H16" s="39"/>
      <c r="I16" s="88">
        <v>1211</v>
      </c>
      <c r="J16" s="84" t="s">
        <v>410</v>
      </c>
      <c r="K16" s="66"/>
      <c r="L16" s="39"/>
      <c r="M16" s="95"/>
    </row>
    <row r="17" spans="1:13" ht="15" customHeight="1" x14ac:dyDescent="0.3">
      <c r="A17" s="88">
        <v>905</v>
      </c>
      <c r="B17" s="84" t="s">
        <v>240</v>
      </c>
      <c r="C17" s="5"/>
      <c r="D17" s="39"/>
      <c r="E17" s="88">
        <v>842</v>
      </c>
      <c r="F17" s="84" t="s">
        <v>14</v>
      </c>
      <c r="G17" s="66"/>
      <c r="H17" s="39"/>
      <c r="I17" s="88">
        <v>962</v>
      </c>
      <c r="J17" s="84" t="s">
        <v>18</v>
      </c>
      <c r="K17" s="66"/>
      <c r="L17" s="39"/>
      <c r="M17" s="95"/>
    </row>
    <row r="18" spans="1:13" ht="15" customHeight="1" x14ac:dyDescent="0.3">
      <c r="A18" s="88">
        <v>1085</v>
      </c>
      <c r="B18" s="84" t="s">
        <v>241</v>
      </c>
      <c r="C18" s="5"/>
      <c r="D18" s="39"/>
      <c r="E18" s="88">
        <v>843</v>
      </c>
      <c r="F18" s="84" t="s">
        <v>17</v>
      </c>
      <c r="G18" s="66"/>
      <c r="H18" s="39"/>
      <c r="I18" s="88">
        <v>1144</v>
      </c>
      <c r="J18" s="84" t="s">
        <v>291</v>
      </c>
      <c r="K18" s="66"/>
      <c r="L18" s="39"/>
      <c r="M18" s="95"/>
    </row>
    <row r="19" spans="1:13" ht="15" customHeight="1" x14ac:dyDescent="0.3">
      <c r="A19" s="88">
        <v>725</v>
      </c>
      <c r="B19" s="84" t="s">
        <v>19</v>
      </c>
      <c r="C19" s="5"/>
      <c r="D19" s="39"/>
      <c r="E19" s="88">
        <v>1021</v>
      </c>
      <c r="F19" s="84" t="s">
        <v>313</v>
      </c>
      <c r="G19" s="66"/>
      <c r="H19" s="39"/>
      <c r="I19" s="88">
        <v>1028</v>
      </c>
      <c r="J19" s="84" t="s">
        <v>411</v>
      </c>
      <c r="K19" s="66"/>
      <c r="L19" s="39"/>
      <c r="M19" s="95"/>
    </row>
    <row r="20" spans="1:13" ht="15" customHeight="1" x14ac:dyDescent="0.3">
      <c r="A20" s="88">
        <v>726</v>
      </c>
      <c r="B20" s="84" t="s">
        <v>21</v>
      </c>
      <c r="C20" s="5"/>
      <c r="D20" s="39"/>
      <c r="E20" s="88">
        <v>1079</v>
      </c>
      <c r="F20" s="84" t="s">
        <v>22</v>
      </c>
      <c r="G20" s="66"/>
      <c r="H20" s="39"/>
      <c r="I20" s="88">
        <v>1234</v>
      </c>
      <c r="J20" s="84" t="s">
        <v>412</v>
      </c>
      <c r="K20" s="66"/>
      <c r="L20" s="39"/>
      <c r="M20" s="95"/>
    </row>
    <row r="21" spans="1:13" ht="15" customHeight="1" x14ac:dyDescent="0.3">
      <c r="A21" s="88">
        <v>727</v>
      </c>
      <c r="B21" s="84" t="s">
        <v>23</v>
      </c>
      <c r="C21" s="5"/>
      <c r="D21" s="39"/>
      <c r="E21" s="88">
        <v>1114</v>
      </c>
      <c r="F21" s="85" t="s">
        <v>263</v>
      </c>
      <c r="G21" s="36"/>
      <c r="H21" s="39"/>
      <c r="I21" s="88">
        <v>1145</v>
      </c>
      <c r="J21" s="84" t="s">
        <v>292</v>
      </c>
      <c r="K21" s="66"/>
      <c r="L21" s="39"/>
      <c r="M21" s="95"/>
    </row>
    <row r="22" spans="1:13" ht="15" customHeight="1" x14ac:dyDescent="0.3">
      <c r="A22" s="88">
        <v>732</v>
      </c>
      <c r="B22" s="84" t="s">
        <v>27</v>
      </c>
      <c r="C22" s="5"/>
      <c r="D22" s="39"/>
      <c r="E22" s="88">
        <v>851</v>
      </c>
      <c r="F22" s="84" t="s">
        <v>28</v>
      </c>
      <c r="G22" s="66"/>
      <c r="H22" s="39"/>
      <c r="I22" s="88">
        <v>1146</v>
      </c>
      <c r="J22" s="84" t="s">
        <v>293</v>
      </c>
      <c r="K22" s="66"/>
      <c r="L22" s="39"/>
      <c r="M22" s="95"/>
    </row>
    <row r="23" spans="1:13" ht="15" customHeight="1" x14ac:dyDescent="0.3">
      <c r="A23" s="88">
        <v>733</v>
      </c>
      <c r="B23" s="84" t="s">
        <v>331</v>
      </c>
      <c r="C23" s="5"/>
      <c r="D23" s="39"/>
      <c r="E23" s="88">
        <v>1202</v>
      </c>
      <c r="F23" s="84" t="s">
        <v>383</v>
      </c>
      <c r="G23" s="66"/>
      <c r="H23" s="39"/>
      <c r="I23" s="88">
        <v>1212</v>
      </c>
      <c r="J23" s="84" t="s">
        <v>413</v>
      </c>
      <c r="K23" s="66"/>
      <c r="L23" s="39"/>
      <c r="M23" s="95"/>
    </row>
    <row r="24" spans="1:13" ht="15" customHeight="1" x14ac:dyDescent="0.3">
      <c r="A24" s="88">
        <v>1086</v>
      </c>
      <c r="B24" s="84" t="s">
        <v>242</v>
      </c>
      <c r="C24" s="5"/>
      <c r="D24" s="39"/>
      <c r="E24" s="88">
        <v>856</v>
      </c>
      <c r="F24" s="84" t="s">
        <v>32</v>
      </c>
      <c r="G24" s="66"/>
      <c r="H24" s="39"/>
      <c r="I24" s="88">
        <v>1026</v>
      </c>
      <c r="J24" s="84" t="s">
        <v>414</v>
      </c>
      <c r="K24" s="66"/>
      <c r="L24" s="39"/>
      <c r="M24" s="95"/>
    </row>
    <row r="25" spans="1:13" ht="15" customHeight="1" x14ac:dyDescent="0.3">
      <c r="A25" s="88">
        <v>1087</v>
      </c>
      <c r="B25" s="84" t="s">
        <v>243</v>
      </c>
      <c r="C25" s="5"/>
      <c r="D25" s="39"/>
      <c r="E25" s="88">
        <v>857</v>
      </c>
      <c r="F25" s="84" t="s">
        <v>35</v>
      </c>
      <c r="G25" s="66"/>
      <c r="H25" s="39"/>
      <c r="I25" s="88">
        <v>964</v>
      </c>
      <c r="J25" s="84" t="s">
        <v>20</v>
      </c>
      <c r="K25" s="66"/>
      <c r="L25" s="39"/>
      <c r="M25" s="95"/>
    </row>
    <row r="26" spans="1:13" ht="15" customHeight="1" x14ac:dyDescent="0.3">
      <c r="A26" s="88">
        <v>735</v>
      </c>
      <c r="B26" s="84" t="s">
        <v>29</v>
      </c>
      <c r="C26" s="5"/>
      <c r="D26" s="39"/>
      <c r="E26" s="88">
        <v>1115</v>
      </c>
      <c r="F26" s="84" t="s">
        <v>264</v>
      </c>
      <c r="G26" s="66"/>
      <c r="H26" s="39"/>
      <c r="I26" s="88">
        <v>1148</v>
      </c>
      <c r="J26" s="84" t="s">
        <v>294</v>
      </c>
      <c r="K26" s="66"/>
      <c r="L26" s="39"/>
      <c r="M26" s="95"/>
    </row>
    <row r="27" spans="1:13" ht="15" customHeight="1" x14ac:dyDescent="0.3">
      <c r="A27" s="88">
        <v>1246</v>
      </c>
      <c r="B27" s="84" t="s">
        <v>361</v>
      </c>
      <c r="C27" s="5"/>
      <c r="D27" s="39"/>
      <c r="E27" s="88">
        <v>859</v>
      </c>
      <c r="F27" s="84" t="s">
        <v>38</v>
      </c>
      <c r="G27" s="66"/>
      <c r="H27" s="39"/>
      <c r="I27" s="88">
        <v>1149</v>
      </c>
      <c r="J27" s="84" t="s">
        <v>295</v>
      </c>
      <c r="K27" s="66"/>
      <c r="L27" s="39"/>
      <c r="M27" s="95"/>
    </row>
    <row r="28" spans="1:13" ht="15" customHeight="1" x14ac:dyDescent="0.3">
      <c r="A28" s="88">
        <v>1088</v>
      </c>
      <c r="B28" s="84" t="s">
        <v>244</v>
      </c>
      <c r="C28" s="5"/>
      <c r="D28" s="39"/>
      <c r="E28" s="88">
        <v>860</v>
      </c>
      <c r="F28" s="84" t="s">
        <v>41</v>
      </c>
      <c r="G28" s="66"/>
      <c r="H28" s="39"/>
      <c r="I28" s="88">
        <v>1150</v>
      </c>
      <c r="J28" s="84" t="s">
        <v>296</v>
      </c>
      <c r="K28" s="66"/>
      <c r="L28" s="39"/>
      <c r="M28" s="95"/>
    </row>
    <row r="29" spans="1:13" ht="15" customHeight="1" x14ac:dyDescent="0.3">
      <c r="A29" s="88">
        <v>1075</v>
      </c>
      <c r="B29" s="84" t="s">
        <v>30</v>
      </c>
      <c r="C29" s="5"/>
      <c r="D29" s="39"/>
      <c r="E29" s="88">
        <v>861</v>
      </c>
      <c r="F29" s="84" t="s">
        <v>42</v>
      </c>
      <c r="G29" s="66"/>
      <c r="H29" s="39"/>
      <c r="I29" s="88">
        <v>967</v>
      </c>
      <c r="J29" s="84" t="s">
        <v>24</v>
      </c>
      <c r="K29" s="66"/>
      <c r="L29" s="39"/>
      <c r="M29" s="95"/>
    </row>
    <row r="30" spans="1:13" ht="15" customHeight="1" x14ac:dyDescent="0.3">
      <c r="A30" s="88">
        <v>1089</v>
      </c>
      <c r="B30" s="84" t="s">
        <v>245</v>
      </c>
      <c r="C30" s="5"/>
      <c r="D30" s="39"/>
      <c r="E30" s="88">
        <v>1116</v>
      </c>
      <c r="F30" s="84" t="s">
        <v>265</v>
      </c>
      <c r="G30" s="66"/>
      <c r="H30" s="39"/>
      <c r="I30" s="88">
        <v>968</v>
      </c>
      <c r="J30" s="84" t="s">
        <v>25</v>
      </c>
      <c r="K30" s="66"/>
      <c r="L30" s="39"/>
      <c r="M30" s="95"/>
    </row>
    <row r="31" spans="1:13" ht="15" customHeight="1" x14ac:dyDescent="0.3">
      <c r="A31" s="88">
        <v>737</v>
      </c>
      <c r="B31" s="85" t="s">
        <v>34</v>
      </c>
      <c r="C31" s="5"/>
      <c r="D31" s="39"/>
      <c r="E31" s="88">
        <v>862</v>
      </c>
      <c r="F31" s="84" t="s">
        <v>45</v>
      </c>
      <c r="G31" s="66"/>
      <c r="H31" s="39"/>
      <c r="I31" s="88">
        <v>970</v>
      </c>
      <c r="J31" s="84" t="s">
        <v>26</v>
      </c>
      <c r="K31" s="66"/>
      <c r="L31" s="39"/>
      <c r="M31" s="95"/>
    </row>
    <row r="32" spans="1:13" ht="15" customHeight="1" x14ac:dyDescent="0.3">
      <c r="A32" s="88">
        <v>738</v>
      </c>
      <c r="B32" s="84" t="s">
        <v>36</v>
      </c>
      <c r="C32" s="5"/>
      <c r="D32" s="39"/>
      <c r="E32" s="88">
        <v>865</v>
      </c>
      <c r="F32" s="84" t="s">
        <v>49</v>
      </c>
      <c r="G32" s="66"/>
      <c r="H32" s="39"/>
      <c r="I32" s="88">
        <v>1151</v>
      </c>
      <c r="J32" s="84" t="s">
        <v>415</v>
      </c>
      <c r="K32" s="66"/>
      <c r="L32" s="39"/>
      <c r="M32" s="95"/>
    </row>
    <row r="33" spans="1:13" ht="15" customHeight="1" x14ac:dyDescent="0.3">
      <c r="A33" s="88">
        <v>739</v>
      </c>
      <c r="B33" s="84" t="s">
        <v>37</v>
      </c>
      <c r="C33" s="5"/>
      <c r="D33" s="39"/>
      <c r="E33" s="88">
        <v>1203</v>
      </c>
      <c r="F33" s="84" t="s">
        <v>384</v>
      </c>
      <c r="G33" s="66"/>
      <c r="H33" s="39"/>
      <c r="I33" s="88">
        <v>975</v>
      </c>
      <c r="J33" s="84" t="s">
        <v>31</v>
      </c>
      <c r="K33" s="66"/>
      <c r="L33" s="39"/>
      <c r="M33" s="95"/>
    </row>
    <row r="34" spans="1:13" ht="15" customHeight="1" x14ac:dyDescent="0.3">
      <c r="A34" s="88">
        <v>740</v>
      </c>
      <c r="B34" s="84" t="s">
        <v>40</v>
      </c>
      <c r="C34" s="5"/>
      <c r="D34" s="39"/>
      <c r="E34" s="88">
        <v>1117</v>
      </c>
      <c r="F34" s="84" t="s">
        <v>266</v>
      </c>
      <c r="G34" s="66"/>
      <c r="H34" s="39"/>
      <c r="I34" s="88">
        <v>1152</v>
      </c>
      <c r="J34" s="84" t="s">
        <v>297</v>
      </c>
      <c r="K34" s="66"/>
      <c r="L34" s="39"/>
      <c r="M34" s="95"/>
    </row>
    <row r="35" spans="1:13" ht="15" customHeight="1" x14ac:dyDescent="0.3">
      <c r="A35" s="88">
        <v>742</v>
      </c>
      <c r="B35" s="84" t="s">
        <v>44</v>
      </c>
      <c r="C35" s="5"/>
      <c r="D35" s="39"/>
      <c r="E35" s="88">
        <v>1118</v>
      </c>
      <c r="F35" s="84" t="s">
        <v>267</v>
      </c>
      <c r="G35" s="66"/>
      <c r="H35" s="39"/>
      <c r="I35" s="88">
        <v>976</v>
      </c>
      <c r="J35" s="84" t="s">
        <v>33</v>
      </c>
      <c r="K35" s="66"/>
      <c r="L35" s="39"/>
      <c r="M35" s="95"/>
    </row>
    <row r="36" spans="1:13" ht="15" customHeight="1" x14ac:dyDescent="0.3">
      <c r="A36" s="88">
        <v>743</v>
      </c>
      <c r="B36" s="84" t="s">
        <v>47</v>
      </c>
      <c r="C36" s="5"/>
      <c r="D36" s="39"/>
      <c r="E36" s="88">
        <v>1246</v>
      </c>
      <c r="F36" s="84" t="s">
        <v>385</v>
      </c>
      <c r="G36" s="66"/>
      <c r="H36" s="39"/>
      <c r="I36" s="88">
        <v>1213</v>
      </c>
      <c r="J36" s="84" t="s">
        <v>416</v>
      </c>
      <c r="K36" s="66"/>
      <c r="L36" s="39"/>
      <c r="M36" s="95"/>
    </row>
    <row r="37" spans="1:13" ht="15" customHeight="1" x14ac:dyDescent="0.3">
      <c r="A37" s="88">
        <v>744</v>
      </c>
      <c r="B37" s="84" t="s">
        <v>357</v>
      </c>
      <c r="C37" s="5"/>
      <c r="D37" s="39"/>
      <c r="E37" s="88">
        <v>1247</v>
      </c>
      <c r="F37" s="84" t="s">
        <v>386</v>
      </c>
      <c r="G37" s="66"/>
      <c r="H37" s="39"/>
      <c r="I37" s="88">
        <v>1153</v>
      </c>
      <c r="J37" s="84" t="s">
        <v>298</v>
      </c>
      <c r="K37" s="66"/>
      <c r="L37" s="39"/>
      <c r="M37" s="95"/>
    </row>
    <row r="38" spans="1:13" ht="15" customHeight="1" x14ac:dyDescent="0.3">
      <c r="A38" s="88">
        <v>745</v>
      </c>
      <c r="B38" s="84" t="s">
        <v>51</v>
      </c>
      <c r="C38" s="5"/>
      <c r="D38" s="39"/>
      <c r="E38" s="88">
        <v>868</v>
      </c>
      <c r="F38" s="84" t="s">
        <v>54</v>
      </c>
      <c r="G38" s="66"/>
      <c r="H38" s="39"/>
      <c r="I38" s="88">
        <v>1161</v>
      </c>
      <c r="J38" s="84" t="s">
        <v>417</v>
      </c>
      <c r="K38" s="66"/>
      <c r="L38" s="39"/>
      <c r="M38" s="95"/>
    </row>
    <row r="39" spans="1:13" ht="15" customHeight="1" x14ac:dyDescent="0.3">
      <c r="A39" s="88">
        <v>746</v>
      </c>
      <c r="B39" s="84" t="s">
        <v>53</v>
      </c>
      <c r="C39" s="5"/>
      <c r="D39" s="39"/>
      <c r="E39" s="88">
        <v>869</v>
      </c>
      <c r="F39" s="84" t="s">
        <v>57</v>
      </c>
      <c r="G39" s="66"/>
      <c r="H39" s="39"/>
      <c r="I39" s="88">
        <v>979</v>
      </c>
      <c r="J39" s="84" t="s">
        <v>39</v>
      </c>
      <c r="K39" s="66"/>
      <c r="L39" s="39"/>
      <c r="M39" s="95"/>
    </row>
    <row r="40" spans="1:13" ht="15" customHeight="1" x14ac:dyDescent="0.3">
      <c r="A40" s="88">
        <v>1196</v>
      </c>
      <c r="B40" s="85" t="s">
        <v>362</v>
      </c>
      <c r="C40" s="5"/>
      <c r="D40" s="39"/>
      <c r="E40" s="88">
        <v>1120</v>
      </c>
      <c r="F40" s="84" t="s">
        <v>268</v>
      </c>
      <c r="G40" s="66"/>
      <c r="H40" s="39"/>
      <c r="I40" s="88">
        <v>981</v>
      </c>
      <c r="J40" s="84" t="s">
        <v>43</v>
      </c>
      <c r="K40" s="66"/>
      <c r="L40" s="39"/>
      <c r="M40" s="95"/>
    </row>
    <row r="41" spans="1:13" ht="15" customHeight="1" x14ac:dyDescent="0.3">
      <c r="A41" s="88">
        <v>748</v>
      </c>
      <c r="B41" s="84" t="s">
        <v>56</v>
      </c>
      <c r="C41" s="5"/>
      <c r="D41" s="39"/>
      <c r="E41" s="88">
        <v>1226</v>
      </c>
      <c r="F41" s="84" t="s">
        <v>387</v>
      </c>
      <c r="G41" s="66"/>
      <c r="H41" s="39"/>
      <c r="I41" s="88">
        <v>982</v>
      </c>
      <c r="J41" s="84" t="s">
        <v>46</v>
      </c>
      <c r="K41" s="66"/>
      <c r="L41" s="39"/>
      <c r="M41" s="95"/>
    </row>
    <row r="42" spans="1:13" ht="15" customHeight="1" x14ac:dyDescent="0.3">
      <c r="A42" s="88">
        <v>750</v>
      </c>
      <c r="B42" s="84" t="s">
        <v>60</v>
      </c>
      <c r="C42" s="5"/>
      <c r="D42" s="39"/>
      <c r="E42" s="88">
        <v>1227</v>
      </c>
      <c r="F42" s="84" t="s">
        <v>388</v>
      </c>
      <c r="G42" s="66"/>
      <c r="H42" s="39"/>
      <c r="I42" s="88">
        <v>983</v>
      </c>
      <c r="J42" s="84" t="s">
        <v>48</v>
      </c>
      <c r="K42" s="66"/>
      <c r="L42" s="39"/>
      <c r="M42" s="95"/>
    </row>
    <row r="43" spans="1:13" ht="15" customHeight="1" x14ac:dyDescent="0.3">
      <c r="A43" s="88">
        <v>1112</v>
      </c>
      <c r="B43" s="84" t="s">
        <v>363</v>
      </c>
      <c r="C43" s="5"/>
      <c r="D43" s="39"/>
      <c r="E43" s="88">
        <v>1204</v>
      </c>
      <c r="F43" s="84" t="s">
        <v>389</v>
      </c>
      <c r="G43" s="66"/>
      <c r="H43" s="39"/>
      <c r="I43" s="88">
        <v>985</v>
      </c>
      <c r="J43" s="84" t="s">
        <v>50</v>
      </c>
      <c r="K43" s="66"/>
      <c r="L43" s="39"/>
      <c r="M43" s="95"/>
    </row>
    <row r="44" spans="1:13" ht="15" customHeight="1" x14ac:dyDescent="0.3">
      <c r="A44" s="88">
        <v>753</v>
      </c>
      <c r="B44" s="84" t="s">
        <v>63</v>
      </c>
      <c r="C44" s="5"/>
      <c r="D44" s="39"/>
      <c r="E44" s="88">
        <v>872</v>
      </c>
      <c r="F44" s="84" t="s">
        <v>62</v>
      </c>
      <c r="G44" s="66"/>
      <c r="H44" s="39"/>
      <c r="I44" s="88">
        <v>986</v>
      </c>
      <c r="J44" s="84" t="s">
        <v>52</v>
      </c>
      <c r="K44" s="66"/>
      <c r="L44" s="39"/>
      <c r="M44" s="95"/>
    </row>
    <row r="45" spans="1:13" ht="15" customHeight="1" x14ac:dyDescent="0.3">
      <c r="A45" s="88">
        <v>754</v>
      </c>
      <c r="B45" s="84" t="s">
        <v>65</v>
      </c>
      <c r="C45" s="5"/>
      <c r="D45" s="39"/>
      <c r="E45" s="88">
        <v>1224</v>
      </c>
      <c r="F45" s="84" t="s">
        <v>390</v>
      </c>
      <c r="G45" s="66"/>
      <c r="H45" s="39"/>
      <c r="I45" s="88">
        <v>988</v>
      </c>
      <c r="J45" s="84" t="s">
        <v>55</v>
      </c>
      <c r="K45" s="66"/>
      <c r="L45" s="39"/>
      <c r="M45" s="95"/>
    </row>
    <row r="46" spans="1:13" ht="15" customHeight="1" x14ac:dyDescent="0.3">
      <c r="A46" s="88">
        <v>755</v>
      </c>
      <c r="B46" s="84" t="s">
        <v>66</v>
      </c>
      <c r="C46" s="5"/>
      <c r="D46" s="39"/>
      <c r="E46" s="88">
        <v>874</v>
      </c>
      <c r="F46" s="84" t="s">
        <v>64</v>
      </c>
      <c r="G46" s="66"/>
      <c r="H46" s="39"/>
      <c r="I46" s="88">
        <v>989</v>
      </c>
      <c r="J46" s="84" t="s">
        <v>58</v>
      </c>
      <c r="K46" s="66"/>
      <c r="L46" s="39"/>
      <c r="M46" s="95"/>
    </row>
    <row r="47" spans="1:13" ht="15" customHeight="1" x14ac:dyDescent="0.3">
      <c r="A47" s="88">
        <v>756</v>
      </c>
      <c r="B47" s="84" t="s">
        <v>67</v>
      </c>
      <c r="C47" s="5"/>
      <c r="D47" s="39"/>
      <c r="E47" s="88">
        <v>1121</v>
      </c>
      <c r="F47" s="84" t="s">
        <v>269</v>
      </c>
      <c r="G47" s="66"/>
      <c r="H47" s="39"/>
      <c r="I47" s="88">
        <v>1154</v>
      </c>
      <c r="J47" s="84" t="s">
        <v>299</v>
      </c>
      <c r="K47" s="66"/>
      <c r="L47" s="39"/>
      <c r="M47" s="95"/>
    </row>
    <row r="48" spans="1:13" ht="15" customHeight="1" x14ac:dyDescent="0.3">
      <c r="A48" s="88">
        <v>1197</v>
      </c>
      <c r="B48" s="84" t="s">
        <v>364</v>
      </c>
      <c r="C48" s="5"/>
      <c r="D48" s="39"/>
      <c r="E48" s="88">
        <v>877</v>
      </c>
      <c r="F48" s="84" t="s">
        <v>68</v>
      </c>
      <c r="G48" s="66"/>
      <c r="H48" s="39"/>
      <c r="I48" s="88">
        <v>990</v>
      </c>
      <c r="J48" s="84" t="s">
        <v>59</v>
      </c>
      <c r="K48" s="66"/>
      <c r="L48" s="39"/>
      <c r="M48" s="95"/>
    </row>
    <row r="49" spans="1:13" ht="15" customHeight="1" x14ac:dyDescent="0.3">
      <c r="A49" s="88">
        <v>757</v>
      </c>
      <c r="B49" s="84" t="s">
        <v>70</v>
      </c>
      <c r="C49" s="5"/>
      <c r="D49" s="39"/>
      <c r="E49" s="88">
        <v>1080</v>
      </c>
      <c r="F49" s="84" t="s">
        <v>71</v>
      </c>
      <c r="G49" s="66"/>
      <c r="H49" s="39"/>
      <c r="I49" s="88">
        <v>1235</v>
      </c>
      <c r="J49" s="84" t="s">
        <v>418</v>
      </c>
      <c r="K49" s="66"/>
      <c r="L49" s="39"/>
      <c r="M49" s="95"/>
    </row>
    <row r="50" spans="1:13" ht="15" customHeight="1" x14ac:dyDescent="0.3">
      <c r="A50" s="88">
        <v>758</v>
      </c>
      <c r="B50" s="84" t="s">
        <v>72</v>
      </c>
      <c r="C50" s="5"/>
      <c r="D50" s="39"/>
      <c r="E50" s="88">
        <v>1122</v>
      </c>
      <c r="F50" s="84" t="s">
        <v>270</v>
      </c>
      <c r="G50" s="66"/>
      <c r="H50" s="39"/>
      <c r="I50" s="88">
        <v>991</v>
      </c>
      <c r="J50" s="84" t="s">
        <v>61</v>
      </c>
      <c r="K50" s="66"/>
      <c r="L50" s="39"/>
      <c r="M50" s="95"/>
    </row>
    <row r="51" spans="1:13" ht="15" customHeight="1" x14ac:dyDescent="0.3">
      <c r="A51" s="88">
        <v>1170</v>
      </c>
      <c r="B51" s="84" t="s">
        <v>365</v>
      </c>
      <c r="C51" s="5"/>
      <c r="D51" s="39"/>
      <c r="E51" s="88">
        <v>878</v>
      </c>
      <c r="F51" s="84" t="s">
        <v>73</v>
      </c>
      <c r="G51" s="66"/>
      <c r="H51" s="39"/>
      <c r="I51" s="88">
        <v>1155</v>
      </c>
      <c r="J51" s="84" t="s">
        <v>300</v>
      </c>
      <c r="K51" s="66"/>
      <c r="L51" s="39"/>
      <c r="M51" s="95"/>
    </row>
    <row r="52" spans="1:13" ht="15" customHeight="1" x14ac:dyDescent="0.3">
      <c r="A52" s="88">
        <v>1092</v>
      </c>
      <c r="B52" s="84" t="s">
        <v>254</v>
      </c>
      <c r="C52" s="5"/>
      <c r="D52" s="39"/>
      <c r="E52" s="88">
        <v>879</v>
      </c>
      <c r="F52" s="84" t="s">
        <v>74</v>
      </c>
      <c r="G52" s="66"/>
      <c r="H52" s="39"/>
      <c r="I52" s="88">
        <v>1156</v>
      </c>
      <c r="J52" s="84" t="s">
        <v>301</v>
      </c>
      <c r="K52" s="66"/>
      <c r="L52" s="39"/>
      <c r="M52" s="95"/>
    </row>
    <row r="53" spans="1:13" ht="15" customHeight="1" x14ac:dyDescent="0.3">
      <c r="A53" s="88">
        <v>1198</v>
      </c>
      <c r="B53" s="84" t="s">
        <v>366</v>
      </c>
      <c r="C53" s="5"/>
      <c r="D53" s="39"/>
      <c r="E53" s="88">
        <v>1123</v>
      </c>
      <c r="F53" s="84" t="s">
        <v>271</v>
      </c>
      <c r="G53" s="66"/>
      <c r="H53" s="39"/>
      <c r="I53" s="88">
        <v>997</v>
      </c>
      <c r="J53" s="84" t="s">
        <v>69</v>
      </c>
      <c r="K53" s="66"/>
      <c r="L53" s="39"/>
      <c r="M53" s="95"/>
    </row>
    <row r="54" spans="1:13" ht="15" customHeight="1" x14ac:dyDescent="0.3">
      <c r="A54" s="88">
        <v>762</v>
      </c>
      <c r="B54" s="84" t="s">
        <v>78</v>
      </c>
      <c r="C54" s="5"/>
      <c r="D54" s="39"/>
      <c r="E54" s="88">
        <v>880</v>
      </c>
      <c r="F54" s="85" t="s">
        <v>76</v>
      </c>
      <c r="G54" s="36"/>
      <c r="H54" s="39"/>
      <c r="I54" s="88">
        <v>1157</v>
      </c>
      <c r="J54" s="84" t="s">
        <v>302</v>
      </c>
      <c r="K54" s="66"/>
      <c r="L54" s="39"/>
      <c r="M54" s="95"/>
    </row>
    <row r="55" spans="1:13" ht="15" customHeight="1" x14ac:dyDescent="0.3">
      <c r="A55" s="88">
        <v>764</v>
      </c>
      <c r="B55" s="84" t="s">
        <v>80</v>
      </c>
      <c r="C55" s="5"/>
      <c r="D55" s="39"/>
      <c r="E55" s="88">
        <v>881</v>
      </c>
      <c r="F55" s="84" t="s">
        <v>77</v>
      </c>
      <c r="G55" s="66"/>
      <c r="H55" s="39"/>
      <c r="I55" s="88">
        <v>999</v>
      </c>
      <c r="J55" s="84" t="s">
        <v>333</v>
      </c>
      <c r="K55" s="66"/>
      <c r="L55" s="39"/>
      <c r="M55" s="95"/>
    </row>
    <row r="56" spans="1:13" ht="15" customHeight="1" x14ac:dyDescent="0.3">
      <c r="A56" s="88">
        <v>766</v>
      </c>
      <c r="B56" s="84" t="s">
        <v>83</v>
      </c>
      <c r="C56" s="5"/>
      <c r="D56" s="39"/>
      <c r="E56" s="88">
        <v>1124</v>
      </c>
      <c r="F56" s="84" t="s">
        <v>272</v>
      </c>
      <c r="G56" s="66"/>
      <c r="H56" s="39"/>
      <c r="I56" s="88">
        <v>1158</v>
      </c>
      <c r="J56" s="84" t="s">
        <v>303</v>
      </c>
      <c r="K56" s="66"/>
      <c r="L56" s="39"/>
      <c r="M56" s="95"/>
    </row>
    <row r="57" spans="1:13" ht="15" customHeight="1" x14ac:dyDescent="0.3">
      <c r="A57" s="88">
        <v>1199</v>
      </c>
      <c r="B57" s="84" t="s">
        <v>367</v>
      </c>
      <c r="C57" s="5"/>
      <c r="D57" s="39"/>
      <c r="E57" s="88">
        <v>1244</v>
      </c>
      <c r="F57" s="84" t="s">
        <v>391</v>
      </c>
      <c r="G57" s="66"/>
      <c r="H57" s="39"/>
      <c r="I57" s="88">
        <v>1000</v>
      </c>
      <c r="J57" s="84" t="s">
        <v>75</v>
      </c>
      <c r="K57" s="66"/>
      <c r="L57" s="39"/>
      <c r="M57" s="95"/>
    </row>
    <row r="58" spans="1:13" ht="15" customHeight="1" x14ac:dyDescent="0.3">
      <c r="A58" s="88">
        <v>767</v>
      </c>
      <c r="B58" s="84" t="s">
        <v>84</v>
      </c>
      <c r="C58" s="5"/>
      <c r="D58" s="39"/>
      <c r="E58" s="88">
        <v>882</v>
      </c>
      <c r="F58" s="84" t="s">
        <v>79</v>
      </c>
      <c r="G58" s="66"/>
      <c r="H58" s="39"/>
      <c r="I58" s="88">
        <v>1159</v>
      </c>
      <c r="J58" s="84" t="s">
        <v>310</v>
      </c>
      <c r="K58" s="66"/>
      <c r="L58" s="39"/>
      <c r="M58" s="95"/>
    </row>
    <row r="59" spans="1:13" ht="15" customHeight="1" x14ac:dyDescent="0.3">
      <c r="A59" s="88">
        <v>1093</v>
      </c>
      <c r="B59" s="84" t="s">
        <v>246</v>
      </c>
      <c r="C59" s="5"/>
      <c r="D59" s="39"/>
      <c r="E59" s="88">
        <v>884</v>
      </c>
      <c r="F59" s="84" t="s">
        <v>81</v>
      </c>
      <c r="G59" s="66"/>
      <c r="H59" s="39"/>
      <c r="I59" s="88">
        <v>1160</v>
      </c>
      <c r="J59" s="84" t="s">
        <v>304</v>
      </c>
      <c r="K59" s="66"/>
      <c r="L59" s="39"/>
      <c r="M59" s="95"/>
    </row>
    <row r="60" spans="1:13" ht="15" customHeight="1" x14ac:dyDescent="0.3">
      <c r="A60" s="88">
        <v>1200</v>
      </c>
      <c r="B60" s="84" t="s">
        <v>368</v>
      </c>
      <c r="C60" s="5"/>
      <c r="D60" s="39"/>
      <c r="E60" s="88">
        <v>1125</v>
      </c>
      <c r="F60" s="84" t="s">
        <v>273</v>
      </c>
      <c r="G60" s="66"/>
      <c r="H60" s="39"/>
      <c r="I60" s="88">
        <v>1248</v>
      </c>
      <c r="J60" s="84" t="s">
        <v>419</v>
      </c>
      <c r="K60" s="66"/>
      <c r="L60" s="39"/>
      <c r="M60" s="95"/>
    </row>
    <row r="61" spans="1:13" ht="15" customHeight="1" x14ac:dyDescent="0.3">
      <c r="A61" s="88">
        <v>1201</v>
      </c>
      <c r="B61" s="84" t="s">
        <v>369</v>
      </c>
      <c r="C61" s="5"/>
      <c r="D61" s="39"/>
      <c r="E61" s="88">
        <v>1205</v>
      </c>
      <c r="F61" s="84" t="s">
        <v>392</v>
      </c>
      <c r="G61" s="66"/>
      <c r="H61" s="39"/>
      <c r="I61" s="88">
        <v>1162</v>
      </c>
      <c r="J61" s="84" t="s">
        <v>305</v>
      </c>
      <c r="K61" s="66"/>
      <c r="L61" s="39"/>
      <c r="M61" s="95"/>
    </row>
    <row r="62" spans="1:13" ht="15" customHeight="1" x14ac:dyDescent="0.3">
      <c r="A62" s="88">
        <v>769</v>
      </c>
      <c r="B62" s="84" t="s">
        <v>85</v>
      </c>
      <c r="C62" s="5"/>
      <c r="D62" s="39"/>
      <c r="E62" s="88">
        <v>890</v>
      </c>
      <c r="F62" s="84" t="s">
        <v>88</v>
      </c>
      <c r="G62" s="66"/>
      <c r="H62" s="39"/>
      <c r="I62" s="88">
        <v>1163</v>
      </c>
      <c r="J62" s="84" t="s">
        <v>306</v>
      </c>
      <c r="K62" s="66"/>
      <c r="L62" s="39"/>
      <c r="M62" s="95"/>
    </row>
    <row r="63" spans="1:13" ht="15" customHeight="1" x14ac:dyDescent="0.3">
      <c r="A63" s="88">
        <v>770</v>
      </c>
      <c r="B63" s="84" t="s">
        <v>87</v>
      </c>
      <c r="C63" s="5"/>
      <c r="D63" s="39"/>
      <c r="E63" s="88">
        <v>1126</v>
      </c>
      <c r="F63" s="84" t="s">
        <v>274</v>
      </c>
      <c r="G63" s="66"/>
      <c r="H63" s="39"/>
      <c r="I63" s="88">
        <v>1164</v>
      </c>
      <c r="J63" s="84" t="s">
        <v>307</v>
      </c>
      <c r="K63" s="66"/>
      <c r="L63" s="39"/>
      <c r="M63" s="95"/>
    </row>
    <row r="64" spans="1:13" ht="15" customHeight="1" x14ac:dyDescent="0.3">
      <c r="A64" s="88">
        <v>1095</v>
      </c>
      <c r="B64" s="84" t="s">
        <v>247</v>
      </c>
      <c r="C64" s="5"/>
      <c r="D64" s="39"/>
      <c r="E64" s="88">
        <v>1228</v>
      </c>
      <c r="F64" s="84" t="s">
        <v>393</v>
      </c>
      <c r="G64" s="66"/>
      <c r="H64" s="39"/>
      <c r="I64" s="88">
        <v>1165</v>
      </c>
      <c r="J64" s="84" t="s">
        <v>308</v>
      </c>
      <c r="K64" s="66"/>
      <c r="L64" s="39"/>
      <c r="M64" s="95"/>
    </row>
    <row r="65" spans="1:13" ht="15" customHeight="1" x14ac:dyDescent="0.3">
      <c r="A65" s="88">
        <v>773</v>
      </c>
      <c r="B65" s="84" t="s">
        <v>90</v>
      </c>
      <c r="C65" s="5"/>
      <c r="D65" s="39"/>
      <c r="E65" s="88">
        <v>1127</v>
      </c>
      <c r="F65" s="84" t="s">
        <v>275</v>
      </c>
      <c r="G65" s="66"/>
      <c r="H65" s="39"/>
      <c r="I65" s="88">
        <v>1006</v>
      </c>
      <c r="J65" s="84" t="s">
        <v>82</v>
      </c>
      <c r="K65" s="66"/>
      <c r="L65" s="39"/>
      <c r="M65" s="95"/>
    </row>
    <row r="66" spans="1:13" ht="15" customHeight="1" x14ac:dyDescent="0.3">
      <c r="A66" s="88">
        <v>775</v>
      </c>
      <c r="B66" s="84" t="s">
        <v>91</v>
      </c>
      <c r="C66" s="5"/>
      <c r="D66" s="39"/>
      <c r="E66" s="88">
        <v>895</v>
      </c>
      <c r="F66" s="84" t="s">
        <v>92</v>
      </c>
      <c r="G66" s="66"/>
      <c r="H66" s="39"/>
      <c r="I66" s="88">
        <v>1010</v>
      </c>
      <c r="J66" s="84" t="s">
        <v>86</v>
      </c>
      <c r="K66" s="66"/>
      <c r="L66" s="39"/>
      <c r="M66" s="95"/>
    </row>
    <row r="67" spans="1:13" ht="15" customHeight="1" x14ac:dyDescent="0.3">
      <c r="A67" s="88">
        <v>1219</v>
      </c>
      <c r="B67" s="84" t="s">
        <v>370</v>
      </c>
      <c r="C67" s="5"/>
      <c r="D67" s="39"/>
      <c r="E67" s="88">
        <v>1128</v>
      </c>
      <c r="F67" s="84" t="s">
        <v>276</v>
      </c>
      <c r="G67" s="66"/>
      <c r="H67" s="39"/>
      <c r="I67" s="88">
        <v>1011</v>
      </c>
      <c r="J67" s="84" t="s">
        <v>89</v>
      </c>
      <c r="K67" s="66"/>
      <c r="L67" s="39"/>
      <c r="M67" s="95"/>
    </row>
    <row r="68" spans="1:13" ht="15" customHeight="1" x14ac:dyDescent="0.3">
      <c r="A68" s="88">
        <v>1077</v>
      </c>
      <c r="B68" s="84" t="s">
        <v>94</v>
      </c>
      <c r="C68" s="5"/>
      <c r="D68" s="39"/>
      <c r="E68" s="88">
        <v>1243</v>
      </c>
      <c r="F68" s="84" t="s">
        <v>394</v>
      </c>
      <c r="G68" s="66"/>
      <c r="H68" s="39"/>
      <c r="I68" s="88">
        <v>1214</v>
      </c>
      <c r="J68" s="84" t="s">
        <v>420</v>
      </c>
      <c r="K68" s="66"/>
      <c r="L68" s="39"/>
      <c r="M68" s="95"/>
    </row>
    <row r="69" spans="1:13" ht="15" customHeight="1" x14ac:dyDescent="0.3">
      <c r="A69" s="88">
        <v>1078</v>
      </c>
      <c r="B69" s="84" t="s">
        <v>96</v>
      </c>
      <c r="C69" s="5"/>
      <c r="D69" s="39"/>
      <c r="E69" s="88">
        <v>900</v>
      </c>
      <c r="F69" s="84" t="s">
        <v>99</v>
      </c>
      <c r="G69" s="66"/>
      <c r="H69" s="39"/>
      <c r="I69" s="88">
        <v>1237</v>
      </c>
      <c r="J69" s="84" t="s">
        <v>421</v>
      </c>
      <c r="K69" s="66"/>
      <c r="L69" s="39"/>
      <c r="M69" s="95"/>
    </row>
    <row r="70" spans="1:13" ht="15" customHeight="1" x14ac:dyDescent="0.3">
      <c r="A70" s="88">
        <v>1220</v>
      </c>
      <c r="B70" s="84" t="s">
        <v>371</v>
      </c>
      <c r="C70" s="5"/>
      <c r="D70" s="39"/>
      <c r="E70" s="88">
        <v>901</v>
      </c>
      <c r="F70" s="84" t="s">
        <v>100</v>
      </c>
      <c r="G70" s="66"/>
      <c r="H70" s="39"/>
      <c r="I70" s="88">
        <v>1215</v>
      </c>
      <c r="J70" s="84" t="s">
        <v>422</v>
      </c>
      <c r="K70" s="66"/>
      <c r="L70" s="39"/>
      <c r="M70" s="95"/>
    </row>
    <row r="71" spans="1:13" ht="15" customHeight="1" x14ac:dyDescent="0.3">
      <c r="A71" s="88">
        <v>1096</v>
      </c>
      <c r="B71" s="84" t="s">
        <v>248</v>
      </c>
      <c r="C71" s="5"/>
      <c r="D71" s="39"/>
      <c r="E71" s="88">
        <v>902</v>
      </c>
      <c r="F71" s="84" t="s">
        <v>101</v>
      </c>
      <c r="G71" s="66"/>
      <c r="H71" s="39"/>
      <c r="I71" s="88">
        <v>1168</v>
      </c>
      <c r="J71" s="84" t="s">
        <v>309</v>
      </c>
      <c r="K71" s="66"/>
      <c r="L71" s="39"/>
      <c r="M71" s="95"/>
    </row>
    <row r="72" spans="1:13" ht="15" customHeight="1" x14ac:dyDescent="0.3">
      <c r="A72" s="88">
        <v>778</v>
      </c>
      <c r="B72" s="84" t="s">
        <v>98</v>
      </c>
      <c r="C72" s="5"/>
      <c r="D72" s="39"/>
      <c r="E72" s="88">
        <v>903</v>
      </c>
      <c r="F72" s="84" t="s">
        <v>104</v>
      </c>
      <c r="G72" s="66"/>
      <c r="H72" s="39"/>
      <c r="I72" s="88">
        <v>1015</v>
      </c>
      <c r="J72" s="90" t="s">
        <v>93</v>
      </c>
      <c r="K72" s="67"/>
      <c r="L72" s="39"/>
      <c r="M72" s="95"/>
    </row>
    <row r="73" spans="1:13" ht="15" customHeight="1" x14ac:dyDescent="0.3">
      <c r="A73" s="88">
        <v>1189</v>
      </c>
      <c r="B73" s="84" t="s">
        <v>372</v>
      </c>
      <c r="C73" s="5"/>
      <c r="D73" s="39"/>
      <c r="E73" s="88">
        <v>904</v>
      </c>
      <c r="F73" s="84" t="s">
        <v>107</v>
      </c>
      <c r="G73" s="66"/>
      <c r="H73" s="39"/>
      <c r="I73" s="88">
        <v>1169</v>
      </c>
      <c r="J73" s="84" t="s">
        <v>314</v>
      </c>
      <c r="K73" s="66"/>
      <c r="L73" s="39"/>
      <c r="M73" s="95"/>
    </row>
    <row r="74" spans="1:13" ht="15" customHeight="1" x14ac:dyDescent="0.3">
      <c r="A74" s="88">
        <v>866</v>
      </c>
      <c r="B74" s="85" t="s">
        <v>373</v>
      </c>
      <c r="C74" s="5"/>
      <c r="D74" s="39"/>
      <c r="E74" s="88">
        <v>906</v>
      </c>
      <c r="F74" s="84" t="s">
        <v>110</v>
      </c>
      <c r="G74" s="66"/>
      <c r="H74" s="39"/>
      <c r="I74" s="88">
        <v>1018</v>
      </c>
      <c r="J74" s="84" t="s">
        <v>95</v>
      </c>
      <c r="K74" s="66"/>
      <c r="L74" s="39"/>
      <c r="M74" s="95"/>
    </row>
    <row r="75" spans="1:13" ht="15" customHeight="1" x14ac:dyDescent="0.3">
      <c r="A75" s="88">
        <v>886</v>
      </c>
      <c r="B75" s="85" t="s">
        <v>374</v>
      </c>
      <c r="C75" s="5"/>
      <c r="D75" s="39"/>
      <c r="E75" s="88">
        <v>907</v>
      </c>
      <c r="F75" s="84" t="s">
        <v>112</v>
      </c>
      <c r="G75" s="66"/>
      <c r="H75" s="39"/>
      <c r="I75" s="88">
        <v>1019</v>
      </c>
      <c r="J75" s="84" t="s">
        <v>97</v>
      </c>
      <c r="K75" s="66"/>
      <c r="L75" s="39"/>
      <c r="M75" s="95"/>
    </row>
    <row r="76" spans="1:13" ht="15" customHeight="1" x14ac:dyDescent="0.3">
      <c r="A76" s="88">
        <v>1097</v>
      </c>
      <c r="B76" s="84" t="s">
        <v>249</v>
      </c>
      <c r="C76" s="5"/>
      <c r="D76" s="39"/>
      <c r="E76" s="88">
        <v>1129</v>
      </c>
      <c r="F76" s="84" t="s">
        <v>277</v>
      </c>
      <c r="G76" s="66"/>
      <c r="H76" s="39"/>
      <c r="I76" s="88">
        <v>1216</v>
      </c>
      <c r="J76" s="84" t="s">
        <v>423</v>
      </c>
      <c r="K76" s="66"/>
      <c r="L76" s="39"/>
      <c r="M76" s="95"/>
    </row>
    <row r="77" spans="1:13" ht="15" customHeight="1" x14ac:dyDescent="0.3">
      <c r="A77" s="88">
        <v>781</v>
      </c>
      <c r="B77" s="84" t="s">
        <v>103</v>
      </c>
      <c r="C77" s="5"/>
      <c r="D77" s="39"/>
      <c r="E77" s="88">
        <v>1130</v>
      </c>
      <c r="F77" s="84" t="s">
        <v>278</v>
      </c>
      <c r="G77" s="66"/>
      <c r="H77" s="39"/>
      <c r="I77" s="88">
        <v>1171</v>
      </c>
      <c r="J77" s="84" t="s">
        <v>315</v>
      </c>
      <c r="K77" s="66"/>
      <c r="L77" s="39"/>
      <c r="M77" s="95"/>
    </row>
    <row r="78" spans="1:13" ht="15" customHeight="1" x14ac:dyDescent="0.3">
      <c r="A78" s="88">
        <v>782</v>
      </c>
      <c r="B78" s="84" t="s">
        <v>106</v>
      </c>
      <c r="C78" s="5"/>
      <c r="D78" s="39"/>
      <c r="E78" s="88">
        <v>1206</v>
      </c>
      <c r="F78" s="84" t="s">
        <v>395</v>
      </c>
      <c r="G78" s="66"/>
      <c r="H78" s="39"/>
      <c r="I78" s="88">
        <v>1238</v>
      </c>
      <c r="J78" s="84" t="s">
        <v>424</v>
      </c>
      <c r="K78" s="66"/>
      <c r="L78" s="39"/>
      <c r="M78" s="95"/>
    </row>
    <row r="79" spans="1:13" ht="15" customHeight="1" x14ac:dyDescent="0.3">
      <c r="A79" s="88">
        <v>783</v>
      </c>
      <c r="B79" s="84" t="s">
        <v>109</v>
      </c>
      <c r="C79" s="5"/>
      <c r="D79" s="39"/>
      <c r="E79" s="88">
        <v>910</v>
      </c>
      <c r="F79" s="84" t="s">
        <v>116</v>
      </c>
      <c r="G79" s="66"/>
      <c r="H79" s="39"/>
      <c r="I79" s="88">
        <v>1173</v>
      </c>
      <c r="J79" s="84" t="s">
        <v>317</v>
      </c>
      <c r="K79" s="66"/>
      <c r="L79" s="39"/>
      <c r="M79" s="95"/>
    </row>
    <row r="80" spans="1:13" ht="15" customHeight="1" x14ac:dyDescent="0.3">
      <c r="A80" s="88">
        <v>1221</v>
      </c>
      <c r="B80" s="84" t="s">
        <v>375</v>
      </c>
      <c r="C80" s="5"/>
      <c r="D80" s="39"/>
      <c r="E80" s="88">
        <v>911</v>
      </c>
      <c r="F80" s="84" t="s">
        <v>118</v>
      </c>
      <c r="G80" s="66"/>
      <c r="H80" s="39"/>
      <c r="I80" s="88">
        <v>1023</v>
      </c>
      <c r="J80" s="84" t="s">
        <v>102</v>
      </c>
      <c r="K80" s="66"/>
      <c r="L80" s="39"/>
      <c r="M80" s="95"/>
    </row>
    <row r="81" spans="1:13" ht="15" customHeight="1" x14ac:dyDescent="0.3">
      <c r="A81" s="88">
        <v>785</v>
      </c>
      <c r="B81" s="84" t="s">
        <v>376</v>
      </c>
      <c r="C81" s="5"/>
      <c r="D81" s="39"/>
      <c r="E81" s="88">
        <v>913</v>
      </c>
      <c r="F81" s="84" t="s">
        <v>122</v>
      </c>
      <c r="G81" s="66"/>
      <c r="H81" s="39"/>
      <c r="I81" s="88">
        <v>1239</v>
      </c>
      <c r="J81" s="84" t="s">
        <v>425</v>
      </c>
      <c r="K81" s="66"/>
      <c r="L81" s="39"/>
      <c r="M81" s="95"/>
    </row>
    <row r="82" spans="1:13" ht="15" customHeight="1" x14ac:dyDescent="0.3">
      <c r="A82" s="88">
        <v>784</v>
      </c>
      <c r="B82" s="84" t="s">
        <v>377</v>
      </c>
      <c r="C82" s="5"/>
      <c r="D82" s="39"/>
      <c r="E82" s="88">
        <v>915</v>
      </c>
      <c r="F82" s="84" t="s">
        <v>124</v>
      </c>
      <c r="G82" s="66"/>
      <c r="H82" s="39"/>
      <c r="I82" s="88">
        <v>1024</v>
      </c>
      <c r="J82" s="84" t="s">
        <v>105</v>
      </c>
      <c r="K82" s="66"/>
      <c r="L82" s="39"/>
      <c r="M82" s="95"/>
    </row>
    <row r="83" spans="1:13" ht="15" customHeight="1" x14ac:dyDescent="0.3">
      <c r="A83" s="88">
        <v>790</v>
      </c>
      <c r="B83" s="84" t="s">
        <v>119</v>
      </c>
      <c r="C83" s="5"/>
      <c r="D83" s="39"/>
      <c r="E83" s="88">
        <v>916</v>
      </c>
      <c r="F83" s="90" t="s">
        <v>127</v>
      </c>
      <c r="G83" s="67"/>
      <c r="H83" s="39"/>
      <c r="I83" s="88">
        <v>1025</v>
      </c>
      <c r="J83" s="84" t="s">
        <v>108</v>
      </c>
      <c r="K83" s="66"/>
      <c r="L83" s="39"/>
      <c r="M83" s="95"/>
    </row>
    <row r="84" spans="1:13" ht="15" customHeight="1" x14ac:dyDescent="0.3">
      <c r="A84" s="88">
        <v>791</v>
      </c>
      <c r="B84" s="84" t="s">
        <v>121</v>
      </c>
      <c r="C84" s="5"/>
      <c r="D84" s="39"/>
      <c r="E84" s="88">
        <v>918</v>
      </c>
      <c r="F84" s="84" t="s">
        <v>130</v>
      </c>
      <c r="G84" s="66"/>
      <c r="H84" s="39"/>
      <c r="I84" s="88">
        <v>1174</v>
      </c>
      <c r="J84" s="84" t="s">
        <v>289</v>
      </c>
      <c r="K84" s="66"/>
      <c r="L84" s="39"/>
      <c r="M84" s="95"/>
    </row>
    <row r="85" spans="1:13" ht="15" customHeight="1" x14ac:dyDescent="0.3">
      <c r="A85" s="88">
        <v>1098</v>
      </c>
      <c r="B85" s="84" t="s">
        <v>250</v>
      </c>
      <c r="C85" s="5"/>
      <c r="D85" s="39"/>
      <c r="E85" s="88">
        <v>922</v>
      </c>
      <c r="F85" s="84" t="s">
        <v>136</v>
      </c>
      <c r="G85" s="66"/>
      <c r="H85" s="39"/>
      <c r="I85" s="88">
        <v>1175</v>
      </c>
      <c r="J85" s="84" t="s">
        <v>318</v>
      </c>
      <c r="K85" s="66"/>
      <c r="L85" s="39"/>
      <c r="M85" s="95"/>
    </row>
    <row r="86" spans="1:13" ht="15" customHeight="1" x14ac:dyDescent="0.3">
      <c r="A86" s="88">
        <v>1222</v>
      </c>
      <c r="B86" s="84" t="s">
        <v>378</v>
      </c>
      <c r="C86" s="5"/>
      <c r="D86" s="39"/>
      <c r="E86" s="88">
        <v>1131</v>
      </c>
      <c r="F86" s="84" t="s">
        <v>279</v>
      </c>
      <c r="G86" s="66"/>
      <c r="H86" s="39"/>
      <c r="I86" s="88">
        <v>1027</v>
      </c>
      <c r="J86" s="84" t="s">
        <v>111</v>
      </c>
      <c r="K86" s="66"/>
      <c r="L86" s="39"/>
      <c r="M86" s="95"/>
    </row>
    <row r="87" spans="1:13" ht="15" customHeight="1" x14ac:dyDescent="0.3">
      <c r="A87" s="88">
        <v>794</v>
      </c>
      <c r="B87" s="84" t="s">
        <v>126</v>
      </c>
      <c r="C87" s="5"/>
      <c r="D87" s="39"/>
      <c r="E87" s="88">
        <v>1132</v>
      </c>
      <c r="F87" s="84" t="s">
        <v>280</v>
      </c>
      <c r="G87" s="66"/>
      <c r="H87" s="39"/>
      <c r="I87" s="88">
        <v>1176</v>
      </c>
      <c r="J87" s="84" t="s">
        <v>319</v>
      </c>
      <c r="K87" s="66"/>
      <c r="L87" s="39"/>
      <c r="M87" s="95"/>
    </row>
    <row r="88" spans="1:13" ht="15" customHeight="1" x14ac:dyDescent="0.3">
      <c r="A88" s="88">
        <v>795</v>
      </c>
      <c r="B88" s="84" t="s">
        <v>379</v>
      </c>
      <c r="C88" s="5"/>
      <c r="D88" s="39"/>
      <c r="E88" s="88">
        <v>1133</v>
      </c>
      <c r="F88" s="84" t="s">
        <v>281</v>
      </c>
      <c r="G88" s="66"/>
      <c r="H88" s="39"/>
      <c r="I88" s="88">
        <v>1029</v>
      </c>
      <c r="J88" s="84" t="s">
        <v>114</v>
      </c>
      <c r="K88" s="66"/>
      <c r="L88" s="39"/>
      <c r="M88" s="95"/>
    </row>
    <row r="89" spans="1:13" ht="15" customHeight="1" x14ac:dyDescent="0.3">
      <c r="A89" s="88">
        <v>796</v>
      </c>
      <c r="B89" s="84" t="s">
        <v>380</v>
      </c>
      <c r="C89" s="5"/>
      <c r="D89" s="39"/>
      <c r="E89" s="88">
        <v>925</v>
      </c>
      <c r="F89" s="84" t="s">
        <v>143</v>
      </c>
      <c r="G89" s="66"/>
      <c r="H89" s="39"/>
      <c r="I89" s="88">
        <v>1030</v>
      </c>
      <c r="J89" s="84" t="s">
        <v>115</v>
      </c>
      <c r="K89" s="66"/>
      <c r="L89" s="39"/>
      <c r="M89" s="95"/>
    </row>
    <row r="90" spans="1:13" ht="15" customHeight="1" x14ac:dyDescent="0.3">
      <c r="A90" s="88">
        <v>798</v>
      </c>
      <c r="B90" s="84" t="s">
        <v>133</v>
      </c>
      <c r="C90" s="5"/>
      <c r="D90" s="39"/>
      <c r="E90" s="88">
        <v>927</v>
      </c>
      <c r="F90" s="84" t="s">
        <v>148</v>
      </c>
      <c r="G90" s="66"/>
      <c r="H90" s="39"/>
      <c r="I90" s="88">
        <v>1178</v>
      </c>
      <c r="J90" s="84" t="s">
        <v>311</v>
      </c>
      <c r="K90" s="66"/>
      <c r="L90" s="39"/>
      <c r="M90" s="95"/>
    </row>
    <row r="91" spans="1:13" ht="15" customHeight="1" x14ac:dyDescent="0.3">
      <c r="A91" s="88">
        <v>1099</v>
      </c>
      <c r="B91" s="84" t="s">
        <v>251</v>
      </c>
      <c r="C91" s="5"/>
      <c r="D91" s="39"/>
      <c r="E91" s="88">
        <v>1134</v>
      </c>
      <c r="F91" s="84" t="s">
        <v>282</v>
      </c>
      <c r="G91" s="66"/>
      <c r="H91" s="39"/>
      <c r="I91" s="88">
        <v>1031</v>
      </c>
      <c r="J91" s="84" t="s">
        <v>117</v>
      </c>
      <c r="K91" s="66"/>
      <c r="L91" s="39"/>
      <c r="M91" s="95"/>
    </row>
    <row r="92" spans="1:13" ht="15" customHeight="1" x14ac:dyDescent="0.3">
      <c r="A92" s="88">
        <v>801</v>
      </c>
      <c r="B92" s="84" t="s">
        <v>138</v>
      </c>
      <c r="C92" s="5"/>
      <c r="D92" s="39"/>
      <c r="E92" s="88">
        <v>931</v>
      </c>
      <c r="F92" s="84" t="s">
        <v>396</v>
      </c>
      <c r="G92" s="66"/>
      <c r="H92" s="39"/>
      <c r="I92" s="88">
        <v>1033</v>
      </c>
      <c r="J92" s="84" t="s">
        <v>120</v>
      </c>
      <c r="K92" s="66"/>
      <c r="L92" s="39"/>
      <c r="M92" s="95"/>
    </row>
    <row r="93" spans="1:13" ht="15" customHeight="1" x14ac:dyDescent="0.3">
      <c r="A93" s="88">
        <v>802</v>
      </c>
      <c r="B93" s="84" t="s">
        <v>140</v>
      </c>
      <c r="C93" s="5"/>
      <c r="D93" s="39"/>
      <c r="E93" s="88">
        <v>930</v>
      </c>
      <c r="F93" s="84" t="s">
        <v>152</v>
      </c>
      <c r="G93" s="66"/>
      <c r="H93" s="39"/>
      <c r="I93" s="88">
        <v>1179</v>
      </c>
      <c r="J93" s="84" t="s">
        <v>316</v>
      </c>
      <c r="K93" s="66"/>
      <c r="L93" s="39"/>
      <c r="M93" s="95"/>
    </row>
    <row r="94" spans="1:13" ht="15" customHeight="1" x14ac:dyDescent="0.3">
      <c r="A94" s="88">
        <v>1100</v>
      </c>
      <c r="B94" s="84" t="s">
        <v>252</v>
      </c>
      <c r="C94" s="5"/>
      <c r="D94" s="39"/>
      <c r="E94" s="88">
        <v>1229</v>
      </c>
      <c r="F94" s="84" t="s">
        <v>397</v>
      </c>
      <c r="G94" s="66"/>
      <c r="H94" s="39"/>
      <c r="I94" s="88">
        <v>1034</v>
      </c>
      <c r="J94" s="84" t="s">
        <v>123</v>
      </c>
      <c r="K94" s="66"/>
      <c r="L94" s="39"/>
      <c r="M94" s="95"/>
    </row>
    <row r="95" spans="1:13" ht="15" customHeight="1" x14ac:dyDescent="0.3">
      <c r="A95" s="88">
        <v>1101</v>
      </c>
      <c r="B95" s="84" t="s">
        <v>253</v>
      </c>
      <c r="C95" s="5"/>
      <c r="D95" s="39"/>
      <c r="E95" s="88">
        <v>933</v>
      </c>
      <c r="F95" s="84" t="s">
        <v>157</v>
      </c>
      <c r="G95" s="66"/>
      <c r="H95" s="39"/>
      <c r="I95" s="88">
        <v>1036</v>
      </c>
      <c r="J95" s="84" t="s">
        <v>125</v>
      </c>
      <c r="K95" s="66"/>
      <c r="L95" s="39"/>
      <c r="M95" s="95"/>
    </row>
    <row r="96" spans="1:13" ht="15" customHeight="1" x14ac:dyDescent="0.3">
      <c r="A96" s="88">
        <v>803</v>
      </c>
      <c r="B96" s="84" t="s">
        <v>142</v>
      </c>
      <c r="C96" s="5"/>
      <c r="D96" s="39"/>
      <c r="E96" s="88">
        <v>984</v>
      </c>
      <c r="F96" s="84" t="s">
        <v>237</v>
      </c>
      <c r="G96" s="66"/>
      <c r="H96" s="39"/>
      <c r="I96" s="88">
        <v>1037</v>
      </c>
      <c r="J96" s="84" t="s">
        <v>128</v>
      </c>
      <c r="K96" s="66"/>
      <c r="L96" s="39"/>
      <c r="M96" s="95"/>
    </row>
    <row r="97" spans="1:13" ht="15" customHeight="1" x14ac:dyDescent="0.3">
      <c r="A97" s="88">
        <v>804</v>
      </c>
      <c r="B97" s="84" t="s">
        <v>145</v>
      </c>
      <c r="C97" s="5"/>
      <c r="D97" s="39"/>
      <c r="E97" s="88">
        <v>831</v>
      </c>
      <c r="F97" s="84" t="s">
        <v>236</v>
      </c>
      <c r="G97" s="66"/>
      <c r="H97" s="39"/>
      <c r="I97" s="88">
        <v>1038</v>
      </c>
      <c r="J97" s="84" t="s">
        <v>129</v>
      </c>
      <c r="K97" s="66"/>
      <c r="L97" s="39"/>
      <c r="M97" s="95"/>
    </row>
    <row r="98" spans="1:13" ht="15" customHeight="1" x14ac:dyDescent="0.3">
      <c r="A98" s="88">
        <v>805</v>
      </c>
      <c r="B98" s="84" t="s">
        <v>147</v>
      </c>
      <c r="C98" s="5"/>
      <c r="D98" s="39"/>
      <c r="E98" s="88">
        <v>934</v>
      </c>
      <c r="F98" s="84" t="s">
        <v>160</v>
      </c>
      <c r="G98" s="66"/>
      <c r="H98" s="39"/>
      <c r="I98" s="88">
        <v>1039</v>
      </c>
      <c r="J98" s="84" t="s">
        <v>131</v>
      </c>
      <c r="K98" s="66"/>
      <c r="L98" s="39"/>
      <c r="M98" s="95"/>
    </row>
    <row r="99" spans="1:13" ht="15" customHeight="1" x14ac:dyDescent="0.3">
      <c r="A99" s="88">
        <v>1102</v>
      </c>
      <c r="B99" s="84" t="s">
        <v>255</v>
      </c>
      <c r="C99" s="5"/>
      <c r="D99" s="39"/>
      <c r="E99" s="88">
        <v>1002</v>
      </c>
      <c r="F99" s="84" t="s">
        <v>238</v>
      </c>
      <c r="G99" s="66"/>
      <c r="H99" s="39"/>
      <c r="I99" s="88">
        <v>1040</v>
      </c>
      <c r="J99" s="84" t="s">
        <v>132</v>
      </c>
      <c r="K99" s="66"/>
      <c r="L99" s="39"/>
      <c r="M99" s="95"/>
    </row>
    <row r="100" spans="1:13" ht="15" customHeight="1" x14ac:dyDescent="0.3">
      <c r="A100" s="88">
        <v>786</v>
      </c>
      <c r="B100" s="84" t="s">
        <v>113</v>
      </c>
      <c r="C100" s="5"/>
      <c r="D100" s="39"/>
      <c r="E100" s="88">
        <v>935</v>
      </c>
      <c r="F100" s="84" t="s">
        <v>162</v>
      </c>
      <c r="G100" s="66"/>
      <c r="H100" s="39"/>
      <c r="I100" s="88">
        <v>1041</v>
      </c>
      <c r="J100" s="84" t="s">
        <v>134</v>
      </c>
      <c r="K100" s="66"/>
      <c r="L100" s="39"/>
      <c r="M100" s="95"/>
    </row>
    <row r="101" spans="1:13" ht="15" customHeight="1" x14ac:dyDescent="0.3">
      <c r="A101" s="88">
        <v>806</v>
      </c>
      <c r="B101" s="84" t="s">
        <v>343</v>
      </c>
      <c r="C101" s="5"/>
      <c r="D101" s="39"/>
      <c r="E101" s="88">
        <v>1081</v>
      </c>
      <c r="F101" s="84" t="s">
        <v>164</v>
      </c>
      <c r="G101" s="66"/>
      <c r="H101" s="39"/>
      <c r="I101" s="88">
        <v>1042</v>
      </c>
      <c r="J101" s="84" t="s">
        <v>135</v>
      </c>
      <c r="K101" s="66"/>
      <c r="L101" s="39"/>
      <c r="M101" s="95"/>
    </row>
    <row r="102" spans="1:13" ht="15" customHeight="1" x14ac:dyDescent="0.3">
      <c r="A102" s="88">
        <v>808</v>
      </c>
      <c r="B102" s="84" t="s">
        <v>151</v>
      </c>
      <c r="C102" s="5"/>
      <c r="D102" s="39"/>
      <c r="E102" s="88">
        <v>1245</v>
      </c>
      <c r="F102" s="84" t="s">
        <v>398</v>
      </c>
      <c r="G102" s="66"/>
      <c r="H102" s="39"/>
      <c r="I102" s="88">
        <v>1043</v>
      </c>
      <c r="J102" s="84" t="s">
        <v>137</v>
      </c>
      <c r="K102" s="66"/>
      <c r="L102" s="39"/>
      <c r="M102" s="95"/>
    </row>
    <row r="103" spans="1:13" ht="15" customHeight="1" x14ac:dyDescent="0.3">
      <c r="A103" s="88">
        <v>809</v>
      </c>
      <c r="B103" s="84" t="s">
        <v>154</v>
      </c>
      <c r="C103" s="5"/>
      <c r="D103" s="39"/>
      <c r="E103" s="88">
        <v>1230</v>
      </c>
      <c r="F103" s="84" t="s">
        <v>399</v>
      </c>
      <c r="G103" s="66"/>
      <c r="H103" s="39"/>
      <c r="I103" s="88">
        <v>1044</v>
      </c>
      <c r="J103" s="84" t="s">
        <v>139</v>
      </c>
      <c r="K103" s="66"/>
      <c r="L103" s="39"/>
      <c r="M103" s="95"/>
    </row>
    <row r="104" spans="1:13" ht="15" customHeight="1" x14ac:dyDescent="0.3">
      <c r="A104" s="88">
        <v>1103</v>
      </c>
      <c r="B104" s="84" t="s">
        <v>256</v>
      </c>
      <c r="C104" s="5"/>
      <c r="D104" s="39"/>
      <c r="E104" s="88">
        <v>938</v>
      </c>
      <c r="F104" s="84" t="s">
        <v>168</v>
      </c>
      <c r="G104" s="66"/>
      <c r="H104" s="39"/>
      <c r="I104" s="88">
        <v>1045</v>
      </c>
      <c r="J104" s="84" t="s">
        <v>141</v>
      </c>
      <c r="K104" s="66"/>
      <c r="L104" s="39"/>
      <c r="M104" s="95"/>
    </row>
    <row r="105" spans="1:13" ht="15" customHeight="1" x14ac:dyDescent="0.3">
      <c r="A105" s="88">
        <v>1223</v>
      </c>
      <c r="B105" s="84" t="s">
        <v>381</v>
      </c>
      <c r="C105" s="5"/>
      <c r="D105" s="39"/>
      <c r="E105" s="88">
        <v>1082</v>
      </c>
      <c r="F105" s="84" t="s">
        <v>169</v>
      </c>
      <c r="G105" s="66"/>
      <c r="H105" s="39"/>
      <c r="I105" s="88">
        <v>1046</v>
      </c>
      <c r="J105" s="84" t="s">
        <v>144</v>
      </c>
      <c r="K105" s="66"/>
      <c r="L105" s="39"/>
      <c r="M105" s="95"/>
    </row>
    <row r="106" spans="1:13" ht="15" customHeight="1" x14ac:dyDescent="0.3">
      <c r="A106" s="88">
        <v>1104</v>
      </c>
      <c r="B106" s="84" t="s">
        <v>257</v>
      </c>
      <c r="C106" s="5"/>
      <c r="D106" s="39"/>
      <c r="E106" s="88">
        <v>939</v>
      </c>
      <c r="F106" s="84" t="s">
        <v>171</v>
      </c>
      <c r="G106" s="66"/>
      <c r="H106" s="39"/>
      <c r="I106" s="88">
        <v>1217</v>
      </c>
      <c r="J106" s="84" t="s">
        <v>426</v>
      </c>
      <c r="K106" s="66"/>
      <c r="L106" s="39"/>
      <c r="M106" s="95"/>
    </row>
    <row r="107" spans="1:13" ht="15" customHeight="1" x14ac:dyDescent="0.3">
      <c r="A107" s="88">
        <v>812</v>
      </c>
      <c r="B107" s="84" t="s">
        <v>159</v>
      </c>
      <c r="C107" s="5"/>
      <c r="D107" s="39"/>
      <c r="E107" s="88">
        <v>1207</v>
      </c>
      <c r="F107" s="84" t="s">
        <v>400</v>
      </c>
      <c r="G107" s="66"/>
      <c r="H107" s="39"/>
      <c r="I107" s="88">
        <v>1182</v>
      </c>
      <c r="J107" s="84" t="s">
        <v>321</v>
      </c>
      <c r="K107" s="66"/>
      <c r="L107" s="39"/>
      <c r="M107" s="95"/>
    </row>
    <row r="108" spans="1:13" ht="15" customHeight="1" x14ac:dyDescent="0.3">
      <c r="A108" s="88">
        <v>1105</v>
      </c>
      <c r="B108" s="84" t="s">
        <v>258</v>
      </c>
      <c r="C108" s="5"/>
      <c r="D108" s="39"/>
      <c r="E108" s="88">
        <v>940</v>
      </c>
      <c r="F108" s="84" t="s">
        <v>174</v>
      </c>
      <c r="G108" s="66"/>
      <c r="H108" s="39"/>
      <c r="I108" s="88">
        <v>1183</v>
      </c>
      <c r="J108" s="84" t="s">
        <v>322</v>
      </c>
      <c r="K108" s="66"/>
      <c r="L108" s="39"/>
      <c r="M108" s="95"/>
    </row>
    <row r="109" spans="1:13" ht="15" customHeight="1" x14ac:dyDescent="0.3">
      <c r="A109" s="88">
        <v>814</v>
      </c>
      <c r="B109" s="84" t="s">
        <v>163</v>
      </c>
      <c r="C109" s="5"/>
      <c r="D109" s="39"/>
      <c r="E109" s="88">
        <v>941</v>
      </c>
      <c r="F109" s="84" t="s">
        <v>239</v>
      </c>
      <c r="G109" s="66"/>
      <c r="H109" s="39"/>
      <c r="I109" s="88">
        <v>1047</v>
      </c>
      <c r="J109" s="84" t="s">
        <v>146</v>
      </c>
      <c r="K109" s="66"/>
      <c r="L109" s="39"/>
      <c r="M109" s="95"/>
    </row>
    <row r="110" spans="1:13" ht="15" customHeight="1" x14ac:dyDescent="0.3">
      <c r="A110" s="88">
        <v>815</v>
      </c>
      <c r="B110" s="84" t="s">
        <v>165</v>
      </c>
      <c r="C110" s="5"/>
      <c r="D110" s="39"/>
      <c r="E110" s="88">
        <v>1135</v>
      </c>
      <c r="F110" s="84" t="s">
        <v>283</v>
      </c>
      <c r="G110" s="66"/>
      <c r="H110" s="39"/>
      <c r="I110" s="88">
        <v>1184</v>
      </c>
      <c r="J110" s="84" t="s">
        <v>323</v>
      </c>
      <c r="K110" s="66"/>
      <c r="L110" s="39"/>
      <c r="M110" s="95"/>
    </row>
    <row r="111" spans="1:13" ht="15" customHeight="1" x14ac:dyDescent="0.3">
      <c r="A111" s="88">
        <v>816</v>
      </c>
      <c r="B111" s="84" t="s">
        <v>166</v>
      </c>
      <c r="C111" s="5"/>
      <c r="D111" s="39"/>
      <c r="E111" s="88">
        <v>1136</v>
      </c>
      <c r="F111" s="84" t="s">
        <v>284</v>
      </c>
      <c r="G111" s="66"/>
      <c r="H111" s="39"/>
      <c r="I111" s="88">
        <v>1185</v>
      </c>
      <c r="J111" s="84" t="s">
        <v>324</v>
      </c>
      <c r="K111" s="66"/>
      <c r="L111" s="39"/>
      <c r="M111" s="95"/>
    </row>
    <row r="112" spans="1:13" ht="15" customHeight="1" x14ac:dyDescent="0.3">
      <c r="A112" s="88">
        <v>1106</v>
      </c>
      <c r="B112" s="84" t="s">
        <v>259</v>
      </c>
      <c r="C112" s="5"/>
      <c r="D112" s="39"/>
      <c r="E112" s="88">
        <v>942</v>
      </c>
      <c r="F112" s="85" t="s">
        <v>177</v>
      </c>
      <c r="G112" s="36"/>
      <c r="H112" s="39"/>
      <c r="I112" s="88">
        <v>1218</v>
      </c>
      <c r="J112" s="84" t="s">
        <v>427</v>
      </c>
      <c r="K112" s="66"/>
      <c r="L112" s="39"/>
      <c r="M112" s="95"/>
    </row>
    <row r="113" spans="1:17" ht="15" customHeight="1" x14ac:dyDescent="0.3">
      <c r="A113" s="88">
        <v>1107</v>
      </c>
      <c r="B113" s="84" t="s">
        <v>332</v>
      </c>
      <c r="C113" s="5"/>
      <c r="D113" s="39"/>
      <c r="E113" s="88">
        <v>943</v>
      </c>
      <c r="F113" s="85" t="s">
        <v>178</v>
      </c>
      <c r="G113" s="36"/>
      <c r="H113" s="39"/>
      <c r="I113" s="88">
        <v>1186</v>
      </c>
      <c r="J113" s="84" t="s">
        <v>325</v>
      </c>
      <c r="K113" s="66"/>
      <c r="L113" s="39"/>
      <c r="M113" s="95"/>
    </row>
    <row r="114" spans="1:17" ht="15" customHeight="1" x14ac:dyDescent="0.3">
      <c r="A114" s="88">
        <v>1108</v>
      </c>
      <c r="B114" s="84" t="s">
        <v>260</v>
      </c>
      <c r="C114" s="5"/>
      <c r="D114" s="39"/>
      <c r="E114" s="88">
        <v>1242</v>
      </c>
      <c r="F114" s="84" t="s">
        <v>401</v>
      </c>
      <c r="G114" s="66"/>
      <c r="H114" s="39"/>
      <c r="I114" s="88">
        <v>1049</v>
      </c>
      <c r="J114" s="84" t="s">
        <v>149</v>
      </c>
      <c r="K114" s="66"/>
      <c r="L114" s="39"/>
      <c r="M114" s="95"/>
      <c r="P114" s="96"/>
      <c r="Q114" s="96"/>
    </row>
    <row r="115" spans="1:17" ht="15" customHeight="1" x14ac:dyDescent="0.3">
      <c r="A115" s="88">
        <v>817</v>
      </c>
      <c r="B115" s="84" t="s">
        <v>167</v>
      </c>
      <c r="C115" s="5"/>
      <c r="D115" s="39"/>
      <c r="E115" s="88">
        <v>1231</v>
      </c>
      <c r="F115" s="84" t="s">
        <v>402</v>
      </c>
      <c r="G115" s="66"/>
      <c r="H115" s="39"/>
      <c r="I115" s="88">
        <v>1050</v>
      </c>
      <c r="J115" s="84" t="s">
        <v>150</v>
      </c>
      <c r="K115" s="66"/>
      <c r="L115" s="39"/>
      <c r="M115" s="95"/>
    </row>
    <row r="116" spans="1:17" ht="15" customHeight="1" x14ac:dyDescent="0.3">
      <c r="A116" s="88">
        <v>1109</v>
      </c>
      <c r="B116" s="84" t="s">
        <v>261</v>
      </c>
      <c r="C116" s="5"/>
      <c r="D116" s="39"/>
      <c r="E116" s="88">
        <v>1142</v>
      </c>
      <c r="F116" s="84" t="s">
        <v>403</v>
      </c>
      <c r="G116" s="66"/>
      <c r="H116" s="39"/>
      <c r="I116" s="88">
        <v>1051</v>
      </c>
      <c r="J116" s="84" t="s">
        <v>153</v>
      </c>
      <c r="K116" s="66"/>
      <c r="L116" s="39"/>
      <c r="M116" s="95"/>
    </row>
    <row r="117" spans="1:17" ht="15" customHeight="1" x14ac:dyDescent="0.3">
      <c r="A117" s="88">
        <v>818</v>
      </c>
      <c r="B117" s="84" t="s">
        <v>339</v>
      </c>
      <c r="C117" s="5"/>
      <c r="D117" s="39"/>
      <c r="E117" s="88">
        <v>1208</v>
      </c>
      <c r="F117" s="85" t="s">
        <v>404</v>
      </c>
      <c r="G117" s="36"/>
      <c r="H117" s="39"/>
      <c r="I117" s="88">
        <v>1052</v>
      </c>
      <c r="J117" s="84" t="s">
        <v>155</v>
      </c>
      <c r="K117" s="66"/>
      <c r="L117" s="39"/>
      <c r="M117" s="95"/>
    </row>
    <row r="118" spans="1:17" ht="15" customHeight="1" x14ac:dyDescent="0.3">
      <c r="A118" s="88">
        <v>819</v>
      </c>
      <c r="B118" s="84" t="s">
        <v>340</v>
      </c>
      <c r="C118" s="5"/>
      <c r="D118" s="39"/>
      <c r="E118" s="88">
        <v>1137</v>
      </c>
      <c r="F118" s="84" t="s">
        <v>320</v>
      </c>
      <c r="G118" s="66"/>
      <c r="H118" s="39"/>
      <c r="I118" s="88">
        <v>1053</v>
      </c>
      <c r="J118" s="84" t="s">
        <v>156</v>
      </c>
      <c r="K118" s="66"/>
      <c r="L118" s="39"/>
      <c r="M118" s="95"/>
    </row>
    <row r="119" spans="1:17" ht="15" customHeight="1" x14ac:dyDescent="0.3">
      <c r="A119" s="88">
        <v>820</v>
      </c>
      <c r="B119" s="84" t="s">
        <v>173</v>
      </c>
      <c r="C119" s="5"/>
      <c r="D119" s="39"/>
      <c r="E119" s="88">
        <v>1138</v>
      </c>
      <c r="F119" s="84" t="s">
        <v>285</v>
      </c>
      <c r="G119" s="66"/>
      <c r="H119" s="39"/>
      <c r="I119" s="88">
        <v>1054</v>
      </c>
      <c r="J119" s="84" t="s">
        <v>158</v>
      </c>
      <c r="K119" s="66"/>
      <c r="L119" s="39"/>
      <c r="M119" s="95"/>
    </row>
    <row r="120" spans="1:17" ht="15" customHeight="1" x14ac:dyDescent="0.3">
      <c r="A120" s="88">
        <v>821</v>
      </c>
      <c r="B120" s="84" t="s">
        <v>175</v>
      </c>
      <c r="C120" s="5"/>
      <c r="D120" s="39"/>
      <c r="E120" s="88">
        <v>1139</v>
      </c>
      <c r="F120" s="84" t="s">
        <v>286</v>
      </c>
      <c r="G120" s="66"/>
      <c r="H120" s="39"/>
      <c r="I120" s="88">
        <v>1055</v>
      </c>
      <c r="J120" s="84" t="s">
        <v>161</v>
      </c>
      <c r="K120" s="66"/>
      <c r="L120" s="39"/>
      <c r="M120" s="95"/>
    </row>
    <row r="121" spans="1:17" ht="15" customHeight="1" x14ac:dyDescent="0.3">
      <c r="A121" s="88">
        <v>824</v>
      </c>
      <c r="B121" s="84" t="s">
        <v>179</v>
      </c>
      <c r="C121" s="5"/>
      <c r="D121" s="39"/>
      <c r="E121" s="88">
        <v>1140</v>
      </c>
      <c r="F121" s="84" t="s">
        <v>287</v>
      </c>
      <c r="G121" s="66"/>
      <c r="H121" s="39"/>
      <c r="I121" s="88">
        <v>1061</v>
      </c>
      <c r="J121" s="84" t="s">
        <v>170</v>
      </c>
      <c r="K121" s="66"/>
      <c r="L121" s="39"/>
      <c r="M121" s="95"/>
    </row>
    <row r="122" spans="1:17" ht="15" customHeight="1" x14ac:dyDescent="0.3">
      <c r="A122" s="88">
        <v>825</v>
      </c>
      <c r="B122" s="84" t="s">
        <v>180</v>
      </c>
      <c r="C122" s="5"/>
      <c r="D122" s="39"/>
      <c r="E122" s="88">
        <v>946</v>
      </c>
      <c r="F122" s="84" t="s">
        <v>183</v>
      </c>
      <c r="G122" s="66"/>
      <c r="H122" s="39"/>
      <c r="I122" s="88">
        <v>1062</v>
      </c>
      <c r="J122" s="84" t="s">
        <v>172</v>
      </c>
      <c r="K122" s="66"/>
      <c r="L122" s="39"/>
      <c r="M122" s="95"/>
    </row>
    <row r="123" spans="1:17" ht="15" customHeight="1" x14ac:dyDescent="0.3">
      <c r="A123" s="88">
        <v>826</v>
      </c>
      <c r="B123" s="84" t="s">
        <v>182</v>
      </c>
      <c r="C123" s="5"/>
      <c r="D123" s="39"/>
      <c r="E123" s="88">
        <v>1141</v>
      </c>
      <c r="F123" s="84" t="s">
        <v>288</v>
      </c>
      <c r="G123" s="66"/>
      <c r="H123" s="39"/>
      <c r="I123" s="88">
        <v>1187</v>
      </c>
      <c r="J123" s="84" t="s">
        <v>326</v>
      </c>
      <c r="K123" s="66"/>
      <c r="L123" s="39"/>
      <c r="M123" s="95"/>
    </row>
    <row r="124" spans="1:17" ht="15" customHeight="1" x14ac:dyDescent="0.3">
      <c r="A124" s="88">
        <v>827</v>
      </c>
      <c r="B124" s="84" t="s">
        <v>185</v>
      </c>
      <c r="C124" s="5"/>
      <c r="D124" s="39"/>
      <c r="E124" s="88">
        <v>947</v>
      </c>
      <c r="F124" s="84" t="s">
        <v>186</v>
      </c>
      <c r="G124" s="66"/>
      <c r="H124" s="39"/>
      <c r="I124" s="88">
        <v>1188</v>
      </c>
      <c r="J124" s="84" t="s">
        <v>327</v>
      </c>
      <c r="K124" s="66"/>
      <c r="L124" s="39"/>
      <c r="M124" s="95"/>
    </row>
    <row r="125" spans="1:17" ht="15" customHeight="1" x14ac:dyDescent="0.3">
      <c r="A125" s="88">
        <v>828</v>
      </c>
      <c r="B125" s="84" t="s">
        <v>188</v>
      </c>
      <c r="C125" s="5"/>
      <c r="D125" s="39"/>
      <c r="E125" s="88">
        <v>948</v>
      </c>
      <c r="F125" s="84" t="s">
        <v>189</v>
      </c>
      <c r="G125" s="66"/>
      <c r="H125" s="39"/>
      <c r="I125" s="88">
        <v>1064</v>
      </c>
      <c r="J125" s="84" t="s">
        <v>176</v>
      </c>
      <c r="K125" s="66"/>
      <c r="L125" s="39"/>
      <c r="M125" s="95"/>
    </row>
    <row r="126" spans="1:17" ht="15" customHeight="1" x14ac:dyDescent="0.3">
      <c r="A126" s="88">
        <v>829</v>
      </c>
      <c r="B126" s="84" t="s">
        <v>190</v>
      </c>
      <c r="C126" s="5"/>
      <c r="D126" s="39"/>
      <c r="E126" s="88">
        <v>949</v>
      </c>
      <c r="F126" s="84" t="s">
        <v>191</v>
      </c>
      <c r="G126" s="66"/>
      <c r="H126" s="39"/>
      <c r="I126" s="88">
        <v>1240</v>
      </c>
      <c r="J126" s="84" t="s">
        <v>428</v>
      </c>
      <c r="K126" s="66"/>
      <c r="L126" s="39"/>
      <c r="M126" s="95"/>
    </row>
    <row r="127" spans="1:17" ht="15" customHeight="1" x14ac:dyDescent="0.3">
      <c r="A127" s="88">
        <v>1110</v>
      </c>
      <c r="B127" s="84" t="s">
        <v>262</v>
      </c>
      <c r="C127" s="5"/>
      <c r="D127" s="39"/>
      <c r="E127" s="88">
        <v>1232</v>
      </c>
      <c r="F127" s="84" t="s">
        <v>405</v>
      </c>
      <c r="G127" s="66"/>
      <c r="H127" s="39"/>
      <c r="I127" s="88">
        <v>1190</v>
      </c>
      <c r="J127" s="84" t="s">
        <v>328</v>
      </c>
      <c r="K127" s="66"/>
      <c r="L127" s="39"/>
      <c r="M127" s="95"/>
    </row>
    <row r="128" spans="1:17" ht="15" customHeight="1" x14ac:dyDescent="0.3">
      <c r="A128" s="88">
        <v>833</v>
      </c>
      <c r="B128" s="84" t="s">
        <v>193</v>
      </c>
      <c r="C128" s="5"/>
      <c r="D128" s="39"/>
      <c r="E128" s="88">
        <v>1209</v>
      </c>
      <c r="F128" s="84" t="s">
        <v>406</v>
      </c>
      <c r="G128" s="66"/>
      <c r="H128" s="39"/>
      <c r="I128" s="93">
        <v>1191</v>
      </c>
      <c r="J128" s="66" t="s">
        <v>330</v>
      </c>
      <c r="K128" s="66"/>
      <c r="L128" s="39"/>
      <c r="M128" s="95"/>
    </row>
    <row r="129" spans="1:29" ht="15" customHeight="1" x14ac:dyDescent="0.3">
      <c r="A129" s="88">
        <v>832</v>
      </c>
      <c r="B129" s="84" t="s">
        <v>344</v>
      </c>
      <c r="C129" s="5"/>
      <c r="D129" s="39"/>
      <c r="E129" s="88">
        <v>1233</v>
      </c>
      <c r="F129" s="84" t="s">
        <v>407</v>
      </c>
      <c r="G129" s="66"/>
      <c r="H129" s="39"/>
      <c r="I129" s="93">
        <v>1193</v>
      </c>
      <c r="J129" s="66" t="s">
        <v>329</v>
      </c>
      <c r="K129" s="66"/>
      <c r="L129" s="39"/>
      <c r="M129" s="95"/>
    </row>
    <row r="130" spans="1:29" ht="15" customHeight="1" x14ac:dyDescent="0.3">
      <c r="A130" s="88">
        <v>1111</v>
      </c>
      <c r="B130" s="84" t="s">
        <v>342</v>
      </c>
      <c r="C130" s="5"/>
      <c r="D130" s="39"/>
      <c r="E130" s="88">
        <v>955</v>
      </c>
      <c r="F130" s="84" t="s">
        <v>408</v>
      </c>
      <c r="G130" s="66"/>
      <c r="H130" s="39"/>
      <c r="I130" s="93">
        <v>1068</v>
      </c>
      <c r="J130" s="66" t="s">
        <v>181</v>
      </c>
      <c r="K130" s="66"/>
      <c r="L130" s="39"/>
      <c r="M130" s="95"/>
      <c r="P130" s="96"/>
      <c r="Q130" s="96"/>
      <c r="R130" s="96"/>
      <c r="S130" s="96"/>
      <c r="T130" s="96"/>
      <c r="U130"/>
      <c r="V130"/>
      <c r="W130"/>
      <c r="X130"/>
      <c r="Y130"/>
      <c r="Z130"/>
      <c r="AA130"/>
      <c r="AB130"/>
      <c r="AC130"/>
    </row>
    <row r="131" spans="1:29" ht="15" customHeight="1" x14ac:dyDescent="0.3">
      <c r="A131" s="88">
        <v>834</v>
      </c>
      <c r="B131" s="84" t="s">
        <v>341</v>
      </c>
      <c r="C131" s="5"/>
      <c r="D131" s="39"/>
      <c r="E131" s="88">
        <v>954</v>
      </c>
      <c r="F131" s="84" t="s">
        <v>194</v>
      </c>
      <c r="G131" s="66"/>
      <c r="H131" s="39"/>
      <c r="I131" s="93">
        <v>1069</v>
      </c>
      <c r="J131" s="66" t="s">
        <v>184</v>
      </c>
      <c r="K131" s="66"/>
      <c r="L131" s="39"/>
      <c r="M131" s="95"/>
      <c r="P131" s="96"/>
      <c r="Q131" s="96"/>
      <c r="R131" s="96"/>
      <c r="S131" s="96"/>
      <c r="T131" s="96"/>
      <c r="U131"/>
      <c r="V131"/>
      <c r="W131"/>
      <c r="X131"/>
      <c r="Y131"/>
      <c r="Z131"/>
      <c r="AA131"/>
      <c r="AB131"/>
      <c r="AC131"/>
    </row>
    <row r="132" spans="1:29" ht="15" customHeight="1" x14ac:dyDescent="0.3">
      <c r="A132" s="88">
        <v>835</v>
      </c>
      <c r="B132" s="84" t="s">
        <v>195</v>
      </c>
      <c r="C132" s="5"/>
      <c r="D132" s="39"/>
      <c r="E132" s="88">
        <v>1143</v>
      </c>
      <c r="F132" s="84" t="s">
        <v>290</v>
      </c>
      <c r="G132" s="66"/>
      <c r="H132" s="39"/>
      <c r="I132" s="93">
        <v>1070</v>
      </c>
      <c r="J132" s="66" t="s">
        <v>187</v>
      </c>
      <c r="K132" s="66"/>
      <c r="L132" s="39"/>
      <c r="M132" s="95"/>
      <c r="P132" s="96"/>
      <c r="Q132" s="96"/>
      <c r="R132" s="96"/>
      <c r="S132" s="96"/>
      <c r="T132" s="96"/>
      <c r="U132"/>
      <c r="V132"/>
      <c r="W132"/>
      <c r="X132"/>
      <c r="Y132"/>
      <c r="Z132"/>
      <c r="AA132"/>
      <c r="AB132"/>
      <c r="AC132"/>
    </row>
    <row r="133" spans="1:29" ht="15" customHeight="1" x14ac:dyDescent="0.3">
      <c r="A133" s="88">
        <v>841</v>
      </c>
      <c r="B133" s="84" t="s">
        <v>12</v>
      </c>
      <c r="C133" s="5"/>
      <c r="D133" s="39"/>
      <c r="E133" s="88">
        <v>956</v>
      </c>
      <c r="F133" s="84" t="s">
        <v>196</v>
      </c>
      <c r="G133" s="66"/>
      <c r="H133" s="39"/>
      <c r="I133" s="93">
        <v>1072</v>
      </c>
      <c r="J133" s="66" t="s">
        <v>192</v>
      </c>
      <c r="K133" s="66"/>
      <c r="L133" s="39"/>
      <c r="M133" s="95"/>
      <c r="P133" s="96"/>
      <c r="Q133" s="96"/>
      <c r="R133" s="96"/>
      <c r="S133" s="96"/>
      <c r="T133" s="96"/>
      <c r="U133"/>
      <c r="V133"/>
      <c r="W133"/>
      <c r="X133"/>
      <c r="Y133"/>
      <c r="Z133"/>
      <c r="AA133"/>
      <c r="AB133"/>
      <c r="AC133"/>
    </row>
    <row r="134" spans="1:29" ht="15" customHeight="1" x14ac:dyDescent="0.3">
      <c r="A134" s="88">
        <v>836</v>
      </c>
      <c r="B134" s="84" t="s">
        <v>334</v>
      </c>
      <c r="C134" s="36"/>
      <c r="D134" s="40"/>
      <c r="E134" s="88">
        <v>1083</v>
      </c>
      <c r="F134" s="84" t="s">
        <v>8</v>
      </c>
      <c r="G134" s="66"/>
      <c r="H134" s="39"/>
      <c r="I134" s="93">
        <v>1241</v>
      </c>
      <c r="J134" s="66" t="s">
        <v>429</v>
      </c>
      <c r="K134" s="66"/>
      <c r="L134" s="39"/>
      <c r="M134" s="95"/>
      <c r="P134" s="96"/>
      <c r="Q134" s="96"/>
      <c r="R134" s="96"/>
      <c r="S134" s="96"/>
      <c r="T134" s="96"/>
      <c r="U134"/>
      <c r="V134"/>
      <c r="W134"/>
      <c r="X134"/>
      <c r="Y134"/>
      <c r="Z134"/>
      <c r="AA134"/>
      <c r="AB134"/>
      <c r="AC134"/>
    </row>
    <row r="135" spans="1:29" ht="15" customHeight="1" x14ac:dyDescent="0.3">
      <c r="A135" s="41">
        <v>1113</v>
      </c>
      <c r="B135" s="89" t="s">
        <v>345</v>
      </c>
      <c r="C135" s="42"/>
      <c r="D135" s="43"/>
      <c r="E135" s="91">
        <v>957</v>
      </c>
      <c r="F135" s="89" t="s">
        <v>10</v>
      </c>
      <c r="G135" s="68"/>
      <c r="H135" s="43"/>
      <c r="I135" s="92">
        <v>963</v>
      </c>
      <c r="J135" s="68" t="s">
        <v>312</v>
      </c>
      <c r="K135" s="68"/>
      <c r="L135" s="43"/>
      <c r="M135" s="95"/>
      <c r="P135" s="96"/>
      <c r="Q135" s="96"/>
      <c r="R135" s="96"/>
      <c r="S135" s="96"/>
      <c r="T135" s="96"/>
      <c r="U135"/>
      <c r="V135"/>
      <c r="W135"/>
      <c r="X135"/>
      <c r="Y135"/>
      <c r="Z135"/>
      <c r="AA135"/>
      <c r="AB135"/>
      <c r="AC135"/>
    </row>
    <row r="136" spans="1:29" ht="14.1" customHeight="1" x14ac:dyDescent="0.3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95"/>
      <c r="P136" s="96"/>
      <c r="Q136" s="96"/>
      <c r="R136" s="96"/>
      <c r="S136" s="96"/>
      <c r="T136" s="96"/>
      <c r="U136"/>
      <c r="V136"/>
      <c r="W136"/>
      <c r="X136"/>
      <c r="Y136"/>
      <c r="Z136"/>
      <c r="AA136"/>
      <c r="AB136"/>
      <c r="AC136"/>
    </row>
    <row r="137" spans="1:29" ht="15" customHeight="1" x14ac:dyDescent="0.3">
      <c r="A137" s="123" t="s">
        <v>197</v>
      </c>
      <c r="B137" s="124"/>
      <c r="C137" s="124"/>
      <c r="D137" s="124"/>
      <c r="E137" s="124"/>
      <c r="F137" s="124"/>
      <c r="G137" s="124"/>
      <c r="H137" s="124"/>
      <c r="I137" s="124"/>
      <c r="J137" s="124"/>
      <c r="K137" s="124"/>
      <c r="L137" s="125"/>
      <c r="M137" s="95"/>
      <c r="P137" s="96"/>
      <c r="Q137" s="96"/>
      <c r="R137" s="96"/>
      <c r="S137" s="96"/>
      <c r="T137" s="96"/>
      <c r="U137"/>
      <c r="V137"/>
      <c r="W137"/>
      <c r="X137"/>
      <c r="Y137"/>
      <c r="Z137"/>
      <c r="AA137"/>
      <c r="AB137"/>
      <c r="AC137"/>
    </row>
    <row r="138" spans="1:29" ht="15" customHeight="1" x14ac:dyDescent="0.3">
      <c r="A138" s="112" t="s">
        <v>5</v>
      </c>
      <c r="B138" s="114" t="s">
        <v>6</v>
      </c>
      <c r="C138" s="116" t="s">
        <v>7</v>
      </c>
      <c r="D138" s="117"/>
      <c r="E138" s="112" t="s">
        <v>5</v>
      </c>
      <c r="F138" s="114" t="s">
        <v>6</v>
      </c>
      <c r="G138" s="116" t="s">
        <v>7</v>
      </c>
      <c r="H138" s="117"/>
      <c r="I138" s="112" t="s">
        <v>5</v>
      </c>
      <c r="J138" s="114" t="s">
        <v>6</v>
      </c>
      <c r="K138" s="116" t="s">
        <v>7</v>
      </c>
      <c r="L138" s="117"/>
      <c r="M138" s="95"/>
      <c r="P138" s="96"/>
      <c r="Q138" s="96"/>
      <c r="R138" s="96"/>
      <c r="S138" s="96"/>
      <c r="T138" s="96"/>
      <c r="U138"/>
      <c r="V138"/>
      <c r="W138"/>
      <c r="X138"/>
      <c r="Y138"/>
      <c r="Z138"/>
      <c r="AA138"/>
      <c r="AB138"/>
      <c r="AC138"/>
    </row>
    <row r="139" spans="1:29" x14ac:dyDescent="0.3">
      <c r="A139" s="113"/>
      <c r="B139" s="115"/>
      <c r="C139" s="56" t="s">
        <v>346</v>
      </c>
      <c r="D139" s="57" t="s">
        <v>347</v>
      </c>
      <c r="E139" s="113"/>
      <c r="F139" s="115"/>
      <c r="G139" s="56" t="s">
        <v>346</v>
      </c>
      <c r="H139" s="57" t="s">
        <v>347</v>
      </c>
      <c r="I139" s="113"/>
      <c r="J139" s="115"/>
      <c r="K139" s="56" t="s">
        <v>346</v>
      </c>
      <c r="L139" s="57" t="s">
        <v>347</v>
      </c>
      <c r="M139" s="95"/>
      <c r="P139" s="96"/>
      <c r="Q139" s="96"/>
      <c r="R139" s="96"/>
      <c r="S139" s="96"/>
      <c r="T139" s="96"/>
      <c r="U139"/>
      <c r="V139"/>
      <c r="W139"/>
      <c r="X139"/>
      <c r="Y139"/>
      <c r="Z139"/>
      <c r="AA139"/>
      <c r="AB139"/>
      <c r="AC139"/>
    </row>
    <row r="140" spans="1:29" x14ac:dyDescent="0.3">
      <c r="A140" s="46" t="s">
        <v>198</v>
      </c>
      <c r="B140" s="45"/>
      <c r="C140" s="45"/>
      <c r="D140" s="47"/>
      <c r="E140" s="53" t="s">
        <v>198</v>
      </c>
      <c r="F140" s="45"/>
      <c r="G140" s="45"/>
      <c r="H140" s="47"/>
      <c r="I140" s="53" t="s">
        <v>198</v>
      </c>
      <c r="J140" s="45"/>
      <c r="K140" s="45"/>
      <c r="L140" s="47"/>
      <c r="M140" s="95"/>
      <c r="P140" s="96"/>
      <c r="Q140" s="96"/>
      <c r="R140" s="96"/>
      <c r="S140" s="96"/>
      <c r="T140" s="96"/>
      <c r="U140"/>
      <c r="V140"/>
      <c r="W140"/>
      <c r="X140"/>
      <c r="Y140"/>
      <c r="Z140"/>
      <c r="AA140"/>
      <c r="AB140"/>
      <c r="AC140"/>
    </row>
    <row r="141" spans="1:29" x14ac:dyDescent="0.3">
      <c r="A141" s="48" t="s">
        <v>198</v>
      </c>
      <c r="B141" s="44"/>
      <c r="C141" s="44"/>
      <c r="D141" s="49"/>
      <c r="E141" s="54" t="s">
        <v>198</v>
      </c>
      <c r="F141" s="44"/>
      <c r="G141" s="44"/>
      <c r="H141" s="49"/>
      <c r="I141" s="54" t="s">
        <v>198</v>
      </c>
      <c r="J141" s="44"/>
      <c r="K141" s="44"/>
      <c r="L141" s="49"/>
      <c r="M141" s="95"/>
      <c r="P141" s="96"/>
      <c r="Q141" s="96"/>
      <c r="R141" s="96"/>
      <c r="S141" s="96"/>
      <c r="T141" s="96"/>
      <c r="U141"/>
      <c r="V141"/>
      <c r="W141"/>
      <c r="X141"/>
      <c r="Y141"/>
      <c r="Z141"/>
      <c r="AA141"/>
      <c r="AB141"/>
      <c r="AC141"/>
    </row>
    <row r="142" spans="1:29" x14ac:dyDescent="0.3">
      <c r="A142" s="48" t="s">
        <v>198</v>
      </c>
      <c r="B142" s="44"/>
      <c r="C142" s="44"/>
      <c r="D142" s="49"/>
      <c r="E142" s="54" t="s">
        <v>198</v>
      </c>
      <c r="F142" s="44"/>
      <c r="G142" s="44"/>
      <c r="H142" s="49"/>
      <c r="I142" s="54" t="s">
        <v>198</v>
      </c>
      <c r="J142" s="44"/>
      <c r="K142" s="44"/>
      <c r="L142" s="49"/>
      <c r="M142" s="95"/>
      <c r="P142" s="96"/>
      <c r="Q142" s="96"/>
      <c r="R142" s="96"/>
      <c r="S142" s="96"/>
      <c r="T142" s="96"/>
      <c r="U142"/>
      <c r="V142"/>
      <c r="W142"/>
      <c r="X142"/>
      <c r="Y142"/>
      <c r="Z142"/>
      <c r="AA142"/>
      <c r="AB142"/>
      <c r="AC142"/>
    </row>
    <row r="143" spans="1:29" x14ac:dyDescent="0.3">
      <c r="A143" s="48" t="s">
        <v>198</v>
      </c>
      <c r="B143" s="44"/>
      <c r="C143" s="44"/>
      <c r="D143" s="49"/>
      <c r="E143" s="54" t="s">
        <v>198</v>
      </c>
      <c r="F143" s="44"/>
      <c r="G143" s="44"/>
      <c r="H143" s="49"/>
      <c r="I143" s="54" t="s">
        <v>198</v>
      </c>
      <c r="J143" s="44"/>
      <c r="K143" s="44"/>
      <c r="L143" s="49"/>
      <c r="M143" s="95"/>
      <c r="P143" s="96"/>
      <c r="Q143" s="96"/>
      <c r="R143" s="96"/>
      <c r="S143" s="96"/>
      <c r="T143" s="96"/>
      <c r="U143"/>
      <c r="V143"/>
      <c r="W143"/>
      <c r="X143"/>
      <c r="Y143"/>
      <c r="Z143"/>
      <c r="AA143"/>
      <c r="AB143"/>
      <c r="AC143"/>
    </row>
    <row r="144" spans="1:29" x14ac:dyDescent="0.3">
      <c r="A144" s="48" t="s">
        <v>198</v>
      </c>
      <c r="B144" s="44"/>
      <c r="C144" s="44"/>
      <c r="D144" s="49"/>
      <c r="E144" s="54" t="s">
        <v>198</v>
      </c>
      <c r="F144" s="44"/>
      <c r="G144" s="44"/>
      <c r="H144" s="49"/>
      <c r="I144" s="54" t="s">
        <v>198</v>
      </c>
      <c r="J144" s="44"/>
      <c r="K144" s="44"/>
      <c r="L144" s="49"/>
      <c r="M144" s="95"/>
      <c r="P144" s="96"/>
      <c r="Q144" s="96"/>
      <c r="R144" s="96"/>
      <c r="S144" s="96"/>
      <c r="T144" s="96"/>
      <c r="U144"/>
      <c r="V144"/>
      <c r="W144"/>
      <c r="X144"/>
      <c r="Y144"/>
      <c r="Z144"/>
      <c r="AA144"/>
      <c r="AB144"/>
      <c r="AC144"/>
    </row>
    <row r="145" spans="1:29" x14ac:dyDescent="0.3">
      <c r="A145" s="48" t="s">
        <v>198</v>
      </c>
      <c r="B145" s="44"/>
      <c r="C145" s="44"/>
      <c r="D145" s="49"/>
      <c r="E145" s="54" t="s">
        <v>198</v>
      </c>
      <c r="F145" s="44"/>
      <c r="G145" s="44"/>
      <c r="H145" s="49"/>
      <c r="I145" s="54" t="s">
        <v>198</v>
      </c>
      <c r="J145" s="44"/>
      <c r="K145" s="44"/>
      <c r="L145" s="49"/>
      <c r="M145" s="95"/>
      <c r="P145" s="96"/>
      <c r="Q145" s="96"/>
      <c r="R145" s="96"/>
      <c r="S145" s="96"/>
      <c r="T145" s="96"/>
      <c r="U145"/>
      <c r="V145"/>
      <c r="W145"/>
      <c r="X145"/>
      <c r="Y145"/>
      <c r="Z145"/>
      <c r="AA145"/>
      <c r="AB145"/>
      <c r="AC145"/>
    </row>
    <row r="146" spans="1:29" x14ac:dyDescent="0.3">
      <c r="A146" s="48" t="s">
        <v>198</v>
      </c>
      <c r="B146" s="44"/>
      <c r="C146" s="44"/>
      <c r="D146" s="49"/>
      <c r="E146" s="54" t="s">
        <v>198</v>
      </c>
      <c r="F146" s="44"/>
      <c r="G146" s="44"/>
      <c r="H146" s="49"/>
      <c r="I146" s="54" t="s">
        <v>198</v>
      </c>
      <c r="J146" s="44"/>
      <c r="K146" s="44"/>
      <c r="L146" s="49"/>
      <c r="M146" s="95"/>
      <c r="P146" s="96"/>
      <c r="Q146" s="96"/>
      <c r="R146" s="96"/>
      <c r="S146" s="96"/>
      <c r="T146" s="96"/>
      <c r="U146"/>
      <c r="V146"/>
      <c r="W146"/>
      <c r="X146"/>
      <c r="Y146"/>
      <c r="Z146"/>
      <c r="AA146"/>
      <c r="AB146"/>
      <c r="AC146"/>
    </row>
    <row r="147" spans="1:29" x14ac:dyDescent="0.3">
      <c r="A147" s="48" t="s">
        <v>198</v>
      </c>
      <c r="B147" s="44"/>
      <c r="C147" s="44"/>
      <c r="D147" s="49"/>
      <c r="E147" s="54" t="s">
        <v>198</v>
      </c>
      <c r="F147" s="44"/>
      <c r="G147" s="44"/>
      <c r="H147" s="49"/>
      <c r="I147" s="54" t="s">
        <v>198</v>
      </c>
      <c r="J147" s="44"/>
      <c r="K147" s="44"/>
      <c r="L147" s="49"/>
      <c r="M147" s="95"/>
      <c r="P147" s="96"/>
      <c r="Q147" s="96"/>
      <c r="R147" s="96"/>
      <c r="S147" s="96"/>
      <c r="T147" s="96"/>
      <c r="U147"/>
      <c r="V147"/>
      <c r="W147"/>
      <c r="X147"/>
      <c r="Y147"/>
      <c r="Z147"/>
      <c r="AA147"/>
      <c r="AB147"/>
      <c r="AC147"/>
    </row>
    <row r="148" spans="1:29" x14ac:dyDescent="0.3">
      <c r="A148" s="48" t="s">
        <v>198</v>
      </c>
      <c r="B148" s="44"/>
      <c r="C148" s="44"/>
      <c r="D148" s="49"/>
      <c r="E148" s="54" t="s">
        <v>198</v>
      </c>
      <c r="F148" s="44"/>
      <c r="G148" s="44"/>
      <c r="H148" s="49"/>
      <c r="I148" s="54" t="s">
        <v>198</v>
      </c>
      <c r="J148" s="44"/>
      <c r="K148" s="44"/>
      <c r="L148" s="49"/>
      <c r="M148" s="95"/>
    </row>
    <row r="149" spans="1:29" x14ac:dyDescent="0.3">
      <c r="A149" s="50" t="s">
        <v>198</v>
      </c>
      <c r="B149" s="51"/>
      <c r="C149" s="51"/>
      <c r="D149" s="52"/>
      <c r="E149" s="55" t="s">
        <v>198</v>
      </c>
      <c r="F149" s="51"/>
      <c r="G149" s="51"/>
      <c r="H149" s="52"/>
      <c r="I149" s="55" t="s">
        <v>198</v>
      </c>
      <c r="J149" s="51"/>
      <c r="K149" s="51"/>
      <c r="L149" s="52"/>
      <c r="M149" s="95"/>
    </row>
    <row r="150" spans="1:29" x14ac:dyDescent="0.3">
      <c r="B150" s="101" t="s">
        <v>351</v>
      </c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95"/>
    </row>
    <row r="151" spans="1:29" ht="3" customHeight="1" thickBot="1" x14ac:dyDescent="0.35">
      <c r="B151" s="6"/>
      <c r="C151" s="7"/>
      <c r="D151" s="7"/>
      <c r="E151" s="7"/>
      <c r="F151" s="4"/>
      <c r="G151" s="4"/>
      <c r="H151" s="8"/>
      <c r="I151" s="7"/>
      <c r="J151" s="4"/>
      <c r="K151" s="4"/>
      <c r="L151" s="7"/>
      <c r="M151" s="95"/>
    </row>
    <row r="152" spans="1:29" ht="15.75" customHeight="1" thickBot="1" x14ac:dyDescent="0.35">
      <c r="B152" s="6"/>
      <c r="C152" s="61" t="s">
        <v>346</v>
      </c>
      <c r="D152" s="62" t="s">
        <v>347</v>
      </c>
      <c r="E152" s="7"/>
      <c r="F152" s="4"/>
      <c r="G152" s="4"/>
      <c r="H152" s="8"/>
      <c r="I152" s="7"/>
      <c r="J152" s="4"/>
      <c r="K152" s="4"/>
      <c r="L152" s="7"/>
      <c r="M152" s="95"/>
    </row>
    <row r="153" spans="1:29" ht="15" thickBot="1" x14ac:dyDescent="0.35">
      <c r="B153" s="58" t="s">
        <v>199</v>
      </c>
      <c r="C153" s="60">
        <f>SUM(C12:C135,G12:G135,K12:K135,C140:C149,G140:G149,K140:K149)</f>
        <v>0</v>
      </c>
      <c r="D153" s="59">
        <f>SUM(D12:D135,H12:H135,L12:L135,D140:D149,H140:H149,L140:L149)</f>
        <v>0</v>
      </c>
      <c r="E153" s="7"/>
      <c r="F153" s="4"/>
      <c r="G153" s="4"/>
      <c r="H153" s="8"/>
      <c r="I153" s="7"/>
      <c r="J153" s="4"/>
      <c r="K153" s="4"/>
      <c r="L153" s="7"/>
      <c r="M153" s="95"/>
    </row>
    <row r="154" spans="1:29" ht="9.75" customHeight="1" x14ac:dyDescent="0.3">
      <c r="B154" s="9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97"/>
      <c r="N154" s="98"/>
      <c r="O154" s="99"/>
      <c r="P154" s="99"/>
      <c r="Q154" s="99"/>
      <c r="R154" s="99"/>
      <c r="S154" s="99"/>
    </row>
    <row r="155" spans="1:29" x14ac:dyDescent="0.3">
      <c r="A155" s="2"/>
      <c r="B155" s="105" t="s">
        <v>349</v>
      </c>
      <c r="C155" s="109"/>
      <c r="D155" s="109"/>
      <c r="E155" s="109"/>
      <c r="F155" s="109"/>
      <c r="G155" s="109"/>
      <c r="H155" s="109"/>
      <c r="I155" s="109"/>
      <c r="J155" s="109"/>
      <c r="K155" s="106"/>
      <c r="L155" s="4"/>
      <c r="M155" s="95"/>
      <c r="N155" s="95"/>
      <c r="O155" s="99"/>
      <c r="P155" s="99"/>
      <c r="Q155" s="99"/>
      <c r="R155" s="99"/>
      <c r="S155" s="99"/>
    </row>
    <row r="156" spans="1:29" x14ac:dyDescent="0.3">
      <c r="A156" s="2"/>
      <c r="B156" s="102" t="s">
        <v>200</v>
      </c>
      <c r="C156" s="102" t="s">
        <v>200</v>
      </c>
      <c r="D156" s="102"/>
      <c r="E156" s="102"/>
      <c r="F156" s="105" t="s">
        <v>350</v>
      </c>
      <c r="G156" s="106"/>
      <c r="H156" s="102" t="s">
        <v>201</v>
      </c>
      <c r="I156" s="102"/>
      <c r="J156" s="105" t="s">
        <v>202</v>
      </c>
      <c r="K156" s="106"/>
      <c r="L156" s="4"/>
      <c r="M156" s="95"/>
      <c r="N156" s="95"/>
      <c r="O156" s="99"/>
      <c r="P156" s="99"/>
      <c r="Q156" s="99"/>
      <c r="R156" s="99"/>
      <c r="S156" s="99"/>
    </row>
    <row r="157" spans="1:29" x14ac:dyDescent="0.3">
      <c r="A157" s="2"/>
      <c r="B157" s="103" t="str">
        <f>IF(data!$A$21=2,data!C17,IF(data!$A$21=3,data!C20,IF(data!$A$21=4,data!C23,IF(data!$A$21=5,data!C26,"Vyberte správné čtvrtletí v hlavičce"))))</f>
        <v>říjen</v>
      </c>
      <c r="C157" s="103" t="str">
        <f>IF(data!$A$21=2,data!C17,IF(data!$A$21=3,data!C20,IF(data!$A$21=4,data!C23,IF(data!$A$21=5,data!C26,"Vyberte správné čtvrtletí v hlavičce"))))</f>
        <v>říjen</v>
      </c>
      <c r="D157" s="103"/>
      <c r="E157" s="103"/>
      <c r="F157" s="107"/>
      <c r="G157" s="108"/>
      <c r="H157" s="104">
        <f ca="1">data!$G$6</f>
        <v>5.95</v>
      </c>
      <c r="I157" s="104"/>
      <c r="J157" s="110">
        <f ca="1">'Hlášení počtu přípojek - (s DS)'!F157*'Hlášení počtu přípojek - (s DS)'!H157</f>
        <v>0</v>
      </c>
      <c r="K157" s="111"/>
      <c r="L157" s="4"/>
      <c r="M157" s="95"/>
      <c r="N157" s="95"/>
      <c r="O157" s="99"/>
      <c r="P157" s="99"/>
      <c r="Q157" s="99"/>
      <c r="R157" s="99"/>
      <c r="S157" s="99"/>
    </row>
    <row r="158" spans="1:29" x14ac:dyDescent="0.3">
      <c r="A158" s="2"/>
      <c r="B158" s="103" t="str">
        <f>IF(data!$A$21=2,data!C18,IF(data!$A$21=3,data!C21,IF(data!$A$21=4,data!C24,IF(data!$A$21=5,data!C27,"Vyberte správné čtvrtletí v hlavičce"))))</f>
        <v>listopad</v>
      </c>
      <c r="C158" s="103" t="str">
        <f>IF(data!$A$21=2,data!C18,IF(data!$A$21=3,data!C21,IF(data!$A$21=4,data!C24,IF(data!$A$21=5,data!C27,"Vyberte správné čtvrtletí v hlavičce"))))</f>
        <v>listopad</v>
      </c>
      <c r="D158" s="103"/>
      <c r="E158" s="103"/>
      <c r="F158" s="107"/>
      <c r="G158" s="108"/>
      <c r="H158" s="104">
        <f ca="1">data!$G$6</f>
        <v>5.95</v>
      </c>
      <c r="I158" s="104"/>
      <c r="J158" s="110">
        <f ca="1">'Hlášení počtu přípojek - (s DS)'!F158*'Hlášení počtu přípojek - (s DS)'!H158</f>
        <v>0</v>
      </c>
      <c r="K158" s="111"/>
      <c r="L158" s="4"/>
      <c r="M158" s="95"/>
      <c r="N158" s="95"/>
      <c r="O158" s="99"/>
      <c r="P158" s="99"/>
      <c r="Q158" s="99"/>
      <c r="R158" s="99"/>
      <c r="S158" s="99"/>
    </row>
    <row r="159" spans="1:29" x14ac:dyDescent="0.3">
      <c r="A159" s="2"/>
      <c r="B159" s="103" t="str">
        <f>IF(data!$A$21=2,data!C19,IF(data!$A$21=3,data!C22,IF(data!$A$21=4,data!C25,IF(data!$A$21=5,data!C28,"Vyberte správné čtvrtletí v hlavičce"))))</f>
        <v>prosinec</v>
      </c>
      <c r="C159" s="103" t="str">
        <f>IF(data!$A$21=2,data!C19,IF(data!$A$21=3,data!C22,IF(data!$A$21=4,data!C25,IF(data!$A$21=5,data!C28,"Vyberte správné čtvrtletí v hlavičce"))))</f>
        <v>prosinec</v>
      </c>
      <c r="D159" s="103"/>
      <c r="E159" s="103"/>
      <c r="F159" s="107"/>
      <c r="G159" s="108"/>
      <c r="H159" s="104">
        <f ca="1">data!$G$6</f>
        <v>5.95</v>
      </c>
      <c r="I159" s="104"/>
      <c r="J159" s="110">
        <f ca="1">'Hlášení počtu přípojek - (s DS)'!F159*'Hlášení počtu přípojek - (s DS)'!H159</f>
        <v>0</v>
      </c>
      <c r="K159" s="111"/>
      <c r="L159" s="4"/>
      <c r="M159" s="95"/>
      <c r="N159" s="95"/>
      <c r="O159" s="99"/>
      <c r="P159" s="99"/>
      <c r="Q159" s="99"/>
      <c r="R159" s="99"/>
      <c r="S159" s="99"/>
    </row>
    <row r="160" spans="1:29" ht="9.75" customHeight="1" thickBot="1" x14ac:dyDescent="0.35">
      <c r="A160" s="2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95"/>
      <c r="N160" s="95"/>
      <c r="O160" s="99"/>
      <c r="P160" s="99"/>
      <c r="Q160" s="99"/>
      <c r="R160" s="99"/>
      <c r="S160" s="99"/>
    </row>
    <row r="161" spans="1:19" x14ac:dyDescent="0.3">
      <c r="A161" s="2"/>
      <c r="B161" s="4"/>
      <c r="C161" s="11" t="s">
        <v>203</v>
      </c>
      <c r="D161" s="11"/>
      <c r="E161" s="11"/>
      <c r="F161" s="128">
        <f ca="1">J157+J158+J159</f>
        <v>0</v>
      </c>
      <c r="G161" s="128"/>
      <c r="H161" s="128"/>
      <c r="I161" s="128"/>
      <c r="J161" s="4"/>
      <c r="K161" s="4"/>
      <c r="L161" s="4"/>
      <c r="M161" s="95"/>
      <c r="N161" s="95"/>
      <c r="O161" s="99"/>
      <c r="P161" s="99"/>
      <c r="Q161" s="99"/>
      <c r="R161" s="99"/>
      <c r="S161" s="99"/>
    </row>
    <row r="162" spans="1:19" x14ac:dyDescent="0.3">
      <c r="A162" s="2"/>
      <c r="B162" s="4"/>
      <c r="C162" s="11" t="s">
        <v>204</v>
      </c>
      <c r="D162" s="11"/>
      <c r="E162" s="11"/>
      <c r="F162" s="129">
        <v>0.21</v>
      </c>
      <c r="G162" s="129"/>
      <c r="H162" s="129"/>
      <c r="I162" s="129"/>
      <c r="J162" s="4"/>
      <c r="K162" s="4"/>
      <c r="L162" s="4"/>
      <c r="M162" s="95"/>
      <c r="N162" s="95"/>
      <c r="O162" s="99"/>
      <c r="P162" s="99"/>
      <c r="Q162" s="99"/>
      <c r="R162" s="99"/>
      <c r="S162" s="99"/>
    </row>
    <row r="163" spans="1:19" ht="22.5" customHeight="1" thickBot="1" x14ac:dyDescent="0.35">
      <c r="A163" s="2"/>
      <c r="B163" s="4"/>
      <c r="C163" s="11" t="s">
        <v>205</v>
      </c>
      <c r="D163" s="11"/>
      <c r="E163" s="11"/>
      <c r="F163" s="126">
        <f ca="1">'Hlášení počtu přípojek - (s DS)'!F161*'Hlášení počtu přípojek - (s DS)'!F162+'Hlášení počtu přípojek - (s DS)'!F161</f>
        <v>0</v>
      </c>
      <c r="G163" s="126"/>
      <c r="H163" s="126"/>
      <c r="I163" s="126"/>
      <c r="J163" s="4"/>
      <c r="K163" s="4"/>
      <c r="L163" s="4"/>
      <c r="M163" s="95"/>
      <c r="N163" s="95"/>
      <c r="O163" s="99"/>
      <c r="P163" s="99"/>
      <c r="Q163" s="99"/>
      <c r="R163" s="99"/>
      <c r="S163" s="99"/>
    </row>
    <row r="164" spans="1:19" ht="26.1" customHeight="1" x14ac:dyDescent="0.3">
      <c r="A164" s="2"/>
      <c r="B164" s="4"/>
      <c r="C164" s="11" t="s">
        <v>206</v>
      </c>
      <c r="D164" s="11"/>
      <c r="E164" s="11"/>
      <c r="F164" s="127"/>
      <c r="G164" s="127"/>
      <c r="H164" s="127"/>
      <c r="I164" s="127"/>
      <c r="J164" s="4"/>
      <c r="K164" s="4"/>
      <c r="L164" s="4"/>
      <c r="M164" s="95"/>
      <c r="N164" s="95"/>
      <c r="O164" s="99"/>
      <c r="P164" s="99"/>
      <c r="Q164" s="99"/>
      <c r="R164" s="99"/>
      <c r="S164" s="99"/>
    </row>
    <row r="165" spans="1:19" x14ac:dyDescent="0.3">
      <c r="B165" s="12" t="str">
        <f>IF(data!A13=1,"Vyplněný formulář zašlete, prosím, emailem na hlaseni.kt@osa.cz, nebo poštou na adresu Československé armády 20, 160 56 Praha 6",IF(data!A13=2,"Vyplněný formulář zašlete, prosím, emailem na ktv@dilia.cz, nebo poštou na adresu Krátkého 1, 190 03  Praha 9","Vyplněný formulář zašlete emailem na hlaseni.prenos@intergram.cz nebo poštou na adresu Klimentská 1207/10, 110 00 Praha 1"))</f>
        <v>Vyplněný formulář zašlete emailem na hlaseni.prenos@intergram.cz nebo poštou na adresu Klimentská 1207/10, 110 00 Praha 1</v>
      </c>
      <c r="C165" s="12"/>
      <c r="D165" s="12"/>
      <c r="E165" s="12"/>
      <c r="F165" s="4"/>
      <c r="G165" s="4"/>
      <c r="H165" s="4"/>
      <c r="I165" s="4"/>
      <c r="J165" s="4"/>
      <c r="K165" s="4"/>
      <c r="L165" s="4"/>
      <c r="M165" s="95"/>
      <c r="N165" s="100"/>
      <c r="O165" s="99"/>
      <c r="P165" s="100"/>
    </row>
    <row r="167" spans="1:19" x14ac:dyDescent="0.3">
      <c r="B167" s="133" t="s">
        <v>430</v>
      </c>
    </row>
    <row r="168" spans="1:19" x14ac:dyDescent="0.3">
      <c r="B168" s="132" t="s">
        <v>431</v>
      </c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</row>
    <row r="169" spans="1:19" x14ac:dyDescent="0.3"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</row>
    <row r="170" spans="1:19" x14ac:dyDescent="0.3"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</row>
    <row r="171" spans="1:19" x14ac:dyDescent="0.3">
      <c r="B171" s="132" t="s">
        <v>432</v>
      </c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</row>
    <row r="172" spans="1:19" x14ac:dyDescent="0.3">
      <c r="B172" s="132"/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</row>
    <row r="173" spans="1:19" x14ac:dyDescent="0.3">
      <c r="B173" s="132"/>
      <c r="C173" s="132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</row>
    <row r="174" spans="1:19" x14ac:dyDescent="0.3">
      <c r="B174" s="132" t="s">
        <v>433</v>
      </c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</row>
    <row r="175" spans="1:19" x14ac:dyDescent="0.3">
      <c r="B175" s="132"/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</row>
    <row r="176" spans="1:19" x14ac:dyDescent="0.3">
      <c r="B176" s="132"/>
      <c r="C176" s="132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</row>
    <row r="177" spans="2:13" x14ac:dyDescent="0.3">
      <c r="B177" s="132" t="s">
        <v>434</v>
      </c>
      <c r="C177" s="132"/>
      <c r="D177" s="132"/>
      <c r="E177" s="132"/>
      <c r="F177" s="132"/>
      <c r="G177" s="132"/>
      <c r="H177" s="132"/>
      <c r="I177" s="132"/>
      <c r="J177" s="132"/>
      <c r="K177" s="132"/>
      <c r="L177" s="132"/>
      <c r="M177" s="132"/>
    </row>
    <row r="178" spans="2:13" x14ac:dyDescent="0.3"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</row>
    <row r="179" spans="2:13" x14ac:dyDescent="0.3">
      <c r="B179" s="132"/>
      <c r="C179" s="132"/>
      <c r="D179" s="132"/>
      <c r="E179" s="132"/>
      <c r="F179" s="132"/>
      <c r="G179" s="132"/>
      <c r="H179" s="132"/>
      <c r="I179" s="132"/>
      <c r="J179" s="132"/>
      <c r="K179" s="132"/>
      <c r="L179" s="132"/>
      <c r="M179" s="132"/>
    </row>
    <row r="180" spans="2:13" x14ac:dyDescent="0.3">
      <c r="B180" s="132"/>
      <c r="C180" s="132"/>
      <c r="D180" s="132"/>
      <c r="E180" s="132"/>
      <c r="F180" s="132"/>
      <c r="G180" s="132"/>
      <c r="H180" s="132"/>
      <c r="I180" s="132"/>
      <c r="J180" s="132"/>
      <c r="K180" s="132"/>
      <c r="L180" s="132"/>
      <c r="M180" s="132"/>
    </row>
  </sheetData>
  <mergeCells count="57">
    <mergeCell ref="B168:M170"/>
    <mergeCell ref="B171:M173"/>
    <mergeCell ref="B174:M176"/>
    <mergeCell ref="B177:M180"/>
    <mergeCell ref="F163:I163"/>
    <mergeCell ref="J158:K158"/>
    <mergeCell ref="J159:K159"/>
    <mergeCell ref="F164:I164"/>
    <mergeCell ref="B158:E158"/>
    <mergeCell ref="H158:I158"/>
    <mergeCell ref="B159:E159"/>
    <mergeCell ref="H159:I159"/>
    <mergeCell ref="F161:I161"/>
    <mergeCell ref="F162:I162"/>
    <mergeCell ref="F158:G158"/>
    <mergeCell ref="F159:G159"/>
    <mergeCell ref="A8:B8"/>
    <mergeCell ref="C8:L8"/>
    <mergeCell ref="A137:L137"/>
    <mergeCell ref="A10:A11"/>
    <mergeCell ref="B10:B11"/>
    <mergeCell ref="C10:D10"/>
    <mergeCell ref="G10:H10"/>
    <mergeCell ref="E10:E11"/>
    <mergeCell ref="F10:F11"/>
    <mergeCell ref="I10:I11"/>
    <mergeCell ref="J10:J11"/>
    <mergeCell ref="K10:L10"/>
    <mergeCell ref="A5:B5"/>
    <mergeCell ref="C5:L5"/>
    <mergeCell ref="A6:B6"/>
    <mergeCell ref="C6:L6"/>
    <mergeCell ref="A7:B7"/>
    <mergeCell ref="A1:L1"/>
    <mergeCell ref="A3:B3"/>
    <mergeCell ref="C3:L3"/>
    <mergeCell ref="A4:B4"/>
    <mergeCell ref="C4:L4"/>
    <mergeCell ref="A138:A139"/>
    <mergeCell ref="B138:B139"/>
    <mergeCell ref="C138:D138"/>
    <mergeCell ref="G138:H138"/>
    <mergeCell ref="K138:L138"/>
    <mergeCell ref="J138:J139"/>
    <mergeCell ref="E138:E139"/>
    <mergeCell ref="F138:F139"/>
    <mergeCell ref="I138:I139"/>
    <mergeCell ref="B150:L150"/>
    <mergeCell ref="B156:E156"/>
    <mergeCell ref="H156:I156"/>
    <mergeCell ref="B157:E157"/>
    <mergeCell ref="H157:I157"/>
    <mergeCell ref="F156:G156"/>
    <mergeCell ref="F157:G157"/>
    <mergeCell ref="B155:K155"/>
    <mergeCell ref="J156:K156"/>
    <mergeCell ref="J157:K157"/>
  </mergeCells>
  <dataValidations xWindow="53442" yWindow="47268" count="5">
    <dataValidation type="whole" operator="greaterThanOrEqual" allowBlank="1" showErrorMessage="1" errorTitle="Chybná hodnota" error="Vložit lze pouze kladná celočíselná hodnota." sqref="C12:D133 H12:H135 L12:L135 I131:I135 C140:D149 H140:H149 L140:L149" xr:uid="{00000000-0002-0000-0000-000000000000}">
      <formula1>0</formula1>
      <formula2>0</formula2>
    </dataValidation>
    <dataValidation operator="equal" allowBlank="1" showErrorMessage="1" sqref="A140:A149 E140:E149 I140:I149 B150:M152 C153:M154" xr:uid="{00000000-0002-0000-0000-000001000000}">
      <formula1>0</formula1>
      <formula2>0</formula2>
    </dataValidation>
    <dataValidation operator="greaterThanOrEqual" allowBlank="1" showErrorMessage="1" errorTitle="Chybná hodnota" error="Vložit lze pouze kladná celočíselná hodnota." sqref="B140:B149 F140:G149 J140:K149" xr:uid="{00000000-0002-0000-0000-000002000000}">
      <formula1>0</formula1>
      <formula2>0</formula2>
    </dataValidation>
    <dataValidation type="whole" operator="greaterThan" allowBlank="1" showErrorMessage="1" errorTitle="Chybná hodnota" error="Vložit lze pouze kladná celočíselná hodnota." sqref="F157:F159" xr:uid="{00000000-0002-0000-0000-000003000000}">
      <formula1>-1</formula1>
      <formula2>0</formula2>
    </dataValidation>
    <dataValidation operator="greaterThan" errorTitle="Chybná hodnota" error="Vložit lze pouze čísla." sqref="H157:I159" xr:uid="{00000000-0002-0000-0000-000004000000}">
      <formula1>-2</formula1>
      <formula2>0</formula2>
    </dataValidation>
  </dataValidations>
  <printOptions horizontalCentered="1"/>
  <pageMargins left="0.23622047244094491" right="0.23622047244094491" top="0.27559055118110237" bottom="0.27559055118110237" header="0" footer="0"/>
  <pageSetup paperSize="9" scale="72" firstPageNumber="0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Rozevírací seznam 1">
              <controlPr defaultSize="0" autoFill="0" autoLine="0" autoPict="0">
                <anchor moveWithCells="1" sizeWithCells="1">
                  <from>
                    <xdr:col>1</xdr:col>
                    <xdr:colOff>83820</xdr:colOff>
                    <xdr:row>1</xdr:row>
                    <xdr:rowOff>38100</xdr:rowOff>
                  </from>
                  <to>
                    <xdr:col>12</xdr:col>
                    <xdr:colOff>7620</xdr:colOff>
                    <xdr:row>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Rozevírací seznam 2">
              <controlPr defaultSize="0" autoFill="0" autoLine="0" autoPict="0">
                <anchor moveWithCells="1" sizeWithCells="1">
                  <from>
                    <xdr:col>2</xdr:col>
                    <xdr:colOff>457200</xdr:colOff>
                    <xdr:row>6</xdr:row>
                    <xdr:rowOff>30480</xdr:rowOff>
                  </from>
                  <to>
                    <xdr:col>7</xdr:col>
                    <xdr:colOff>563880</xdr:colOff>
                    <xdr:row>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Rozevírací seznam 3">
              <controlPr defaultSize="0" autoFill="0" autoLine="0" autoPict="0">
                <anchor moveWithCells="1" sizeWithCells="1">
                  <from>
                    <xdr:col>8</xdr:col>
                    <xdr:colOff>274320</xdr:colOff>
                    <xdr:row>6</xdr:row>
                    <xdr:rowOff>30480</xdr:rowOff>
                  </from>
                  <to>
                    <xdr:col>11</xdr:col>
                    <xdr:colOff>175260</xdr:colOff>
                    <xdr:row>7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4D420-B1E2-448C-96D4-5B97B9C49B15}">
  <sheetPr>
    <tabColor rgb="FF92D050"/>
    <pageSetUpPr fitToPage="1"/>
  </sheetPr>
  <dimension ref="A1:AC165"/>
  <sheetViews>
    <sheetView showGridLines="0" topLeftCell="A4" workbookViewId="0">
      <selection activeCell="R151" sqref="R151"/>
    </sheetView>
  </sheetViews>
  <sheetFormatPr defaultColWidth="9.109375" defaultRowHeight="14.4" x14ac:dyDescent="0.3"/>
  <cols>
    <col min="1" max="1" width="5.5546875" customWidth="1"/>
    <col min="2" max="2" width="20.44140625" style="1" customWidth="1"/>
    <col min="3" max="4" width="8.33203125" style="1" customWidth="1"/>
    <col min="5" max="5" width="5.5546875" style="1" customWidth="1"/>
    <col min="6" max="6" width="24.6640625" style="1" customWidth="1"/>
    <col min="7" max="8" width="8.33203125" style="1" customWidth="1"/>
    <col min="9" max="9" width="5.5546875" style="1" customWidth="1"/>
    <col min="10" max="10" width="24.6640625" style="2" customWidth="1"/>
    <col min="11" max="12" width="8.33203125" style="2" customWidth="1"/>
    <col min="13" max="20" width="9.109375" style="94"/>
    <col min="21" max="16384" width="9.109375" style="2"/>
  </cols>
  <sheetData>
    <row r="1" spans="1:14" ht="18.75" customHeight="1" thickBot="1" x14ac:dyDescent="0.35">
      <c r="A1" s="118" t="s">
        <v>348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4" ht="24" customHeight="1" x14ac:dyDescent="0.3">
      <c r="B2" s="3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95"/>
    </row>
    <row r="3" spans="1:14" x14ac:dyDescent="0.3">
      <c r="A3" s="119" t="s">
        <v>0</v>
      </c>
      <c r="B3" s="119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95"/>
      <c r="N3" s="95"/>
    </row>
    <row r="4" spans="1:14" x14ac:dyDescent="0.3">
      <c r="A4" s="119" t="s">
        <v>1</v>
      </c>
      <c r="B4" s="119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95"/>
      <c r="N4" s="95"/>
    </row>
    <row r="5" spans="1:14" x14ac:dyDescent="0.3">
      <c r="A5" s="119" t="s">
        <v>2</v>
      </c>
      <c r="B5" s="119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95"/>
      <c r="N5" s="95"/>
    </row>
    <row r="6" spans="1:14" x14ac:dyDescent="0.3">
      <c r="A6" s="119" t="s">
        <v>3</v>
      </c>
      <c r="B6" s="119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95"/>
      <c r="N6" s="95"/>
    </row>
    <row r="7" spans="1:14" ht="7.5" customHeight="1" x14ac:dyDescent="0.3">
      <c r="A7" s="122"/>
      <c r="B7" s="122"/>
      <c r="C7" s="63"/>
      <c r="D7" s="63"/>
      <c r="E7" s="64"/>
      <c r="F7" s="64"/>
      <c r="G7" s="64"/>
      <c r="H7" s="64"/>
      <c r="I7" s="64"/>
      <c r="J7" s="64"/>
      <c r="K7" s="64"/>
      <c r="L7" s="64"/>
      <c r="M7" s="95"/>
      <c r="N7" s="95"/>
    </row>
    <row r="8" spans="1:14" x14ac:dyDescent="0.3">
      <c r="A8" s="119" t="s">
        <v>4</v>
      </c>
      <c r="B8" s="119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95"/>
      <c r="N8" s="95"/>
    </row>
    <row r="9" spans="1:14" ht="6.75" customHeight="1" x14ac:dyDescent="0.3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95"/>
    </row>
    <row r="10" spans="1:14" ht="15" customHeight="1" x14ac:dyDescent="0.3">
      <c r="A10" s="112" t="s">
        <v>5</v>
      </c>
      <c r="B10" s="114" t="s">
        <v>6</v>
      </c>
      <c r="C10" s="116" t="s">
        <v>7</v>
      </c>
      <c r="D10" s="117"/>
      <c r="E10" s="112" t="s">
        <v>5</v>
      </c>
      <c r="F10" s="114" t="s">
        <v>6</v>
      </c>
      <c r="G10" s="116" t="s">
        <v>7</v>
      </c>
      <c r="H10" s="117"/>
      <c r="I10" s="112" t="s">
        <v>5</v>
      </c>
      <c r="J10" s="114" t="s">
        <v>6</v>
      </c>
      <c r="K10" s="116" t="s">
        <v>7</v>
      </c>
      <c r="L10" s="117"/>
      <c r="M10" s="95"/>
    </row>
    <row r="11" spans="1:14" x14ac:dyDescent="0.3">
      <c r="A11" s="113"/>
      <c r="B11" s="115"/>
      <c r="C11" s="56" t="s">
        <v>346</v>
      </c>
      <c r="D11" s="57" t="s">
        <v>347</v>
      </c>
      <c r="E11" s="113"/>
      <c r="F11" s="115"/>
      <c r="G11" s="56" t="s">
        <v>346</v>
      </c>
      <c r="H11" s="57" t="s">
        <v>347</v>
      </c>
      <c r="I11" s="113"/>
      <c r="J11" s="115"/>
      <c r="K11" s="56" t="s">
        <v>346</v>
      </c>
      <c r="L11" s="57" t="s">
        <v>347</v>
      </c>
      <c r="M11" s="95"/>
    </row>
    <row r="12" spans="1:14" ht="15" customHeight="1" x14ac:dyDescent="0.3">
      <c r="A12" s="87">
        <v>718</v>
      </c>
      <c r="B12" s="86" t="s">
        <v>9</v>
      </c>
      <c r="C12" s="37"/>
      <c r="D12" s="38"/>
      <c r="E12" s="87">
        <v>837</v>
      </c>
      <c r="F12" s="86" t="s">
        <v>335</v>
      </c>
      <c r="G12" s="65"/>
      <c r="H12" s="38"/>
      <c r="I12" s="88">
        <v>959</v>
      </c>
      <c r="J12" s="84" t="s">
        <v>11</v>
      </c>
      <c r="K12" s="69"/>
      <c r="L12" s="38"/>
      <c r="M12" s="95"/>
    </row>
    <row r="13" spans="1:14" ht="15" customHeight="1" x14ac:dyDescent="0.3">
      <c r="A13" s="88">
        <v>719</v>
      </c>
      <c r="B13" s="84" t="s">
        <v>358</v>
      </c>
      <c r="C13" s="5"/>
      <c r="D13" s="39"/>
      <c r="E13" s="88">
        <v>838</v>
      </c>
      <c r="F13" s="84" t="s">
        <v>336</v>
      </c>
      <c r="G13" s="66"/>
      <c r="H13" s="39"/>
      <c r="I13" s="88">
        <v>960</v>
      </c>
      <c r="J13" s="84" t="s">
        <v>13</v>
      </c>
      <c r="K13" s="66"/>
      <c r="L13" s="39"/>
      <c r="M13" s="95"/>
    </row>
    <row r="14" spans="1:14" ht="15" customHeight="1" x14ac:dyDescent="0.3">
      <c r="A14" s="88">
        <v>1194</v>
      </c>
      <c r="B14" s="84" t="s">
        <v>359</v>
      </c>
      <c r="C14" s="5"/>
      <c r="D14" s="39"/>
      <c r="E14" s="88">
        <v>839</v>
      </c>
      <c r="F14" s="84" t="s">
        <v>337</v>
      </c>
      <c r="G14" s="66"/>
      <c r="H14" s="39"/>
      <c r="I14" s="88">
        <v>1210</v>
      </c>
      <c r="J14" s="84" t="s">
        <v>409</v>
      </c>
      <c r="K14" s="66"/>
      <c r="L14" s="39"/>
      <c r="M14" s="95"/>
    </row>
    <row r="15" spans="1:14" ht="15" customHeight="1" x14ac:dyDescent="0.3">
      <c r="A15" s="88">
        <v>1195</v>
      </c>
      <c r="B15" s="84" t="s">
        <v>360</v>
      </c>
      <c r="C15" s="5"/>
      <c r="D15" s="39"/>
      <c r="E15" s="88">
        <v>840</v>
      </c>
      <c r="F15" s="84" t="s">
        <v>338</v>
      </c>
      <c r="G15" s="66"/>
      <c r="H15" s="39"/>
      <c r="I15" s="87">
        <v>961</v>
      </c>
      <c r="J15" s="86" t="s">
        <v>15</v>
      </c>
      <c r="K15" s="66"/>
      <c r="L15" s="39"/>
      <c r="M15" s="95"/>
    </row>
    <row r="16" spans="1:14" ht="15" customHeight="1" x14ac:dyDescent="0.3">
      <c r="A16" s="88">
        <v>723</v>
      </c>
      <c r="B16" s="84" t="s">
        <v>16</v>
      </c>
      <c r="C16" s="5"/>
      <c r="D16" s="39"/>
      <c r="E16" s="88">
        <v>1225</v>
      </c>
      <c r="F16" s="84" t="s">
        <v>382</v>
      </c>
      <c r="G16" s="66"/>
      <c r="H16" s="39"/>
      <c r="I16" s="88">
        <v>1211</v>
      </c>
      <c r="J16" s="84" t="s">
        <v>410</v>
      </c>
      <c r="K16" s="66"/>
      <c r="L16" s="39"/>
      <c r="M16" s="95"/>
    </row>
    <row r="17" spans="1:13" ht="15" customHeight="1" x14ac:dyDescent="0.3">
      <c r="A17" s="88">
        <v>905</v>
      </c>
      <c r="B17" s="84" t="s">
        <v>240</v>
      </c>
      <c r="C17" s="5"/>
      <c r="D17" s="39"/>
      <c r="E17" s="88">
        <v>842</v>
      </c>
      <c r="F17" s="84" t="s">
        <v>14</v>
      </c>
      <c r="G17" s="66"/>
      <c r="H17" s="39"/>
      <c r="I17" s="88">
        <v>962</v>
      </c>
      <c r="J17" s="84" t="s">
        <v>18</v>
      </c>
      <c r="K17" s="66"/>
      <c r="L17" s="39"/>
      <c r="M17" s="95"/>
    </row>
    <row r="18" spans="1:13" ht="15" customHeight="1" x14ac:dyDescent="0.3">
      <c r="A18" s="88">
        <v>1085</v>
      </c>
      <c r="B18" s="84" t="s">
        <v>241</v>
      </c>
      <c r="C18" s="5"/>
      <c r="D18" s="39"/>
      <c r="E18" s="88">
        <v>843</v>
      </c>
      <c r="F18" s="84" t="s">
        <v>17</v>
      </c>
      <c r="G18" s="66"/>
      <c r="H18" s="39"/>
      <c r="I18" s="88">
        <v>1144</v>
      </c>
      <c r="J18" s="84" t="s">
        <v>291</v>
      </c>
      <c r="K18" s="66"/>
      <c r="L18" s="39"/>
      <c r="M18" s="95"/>
    </row>
    <row r="19" spans="1:13" ht="15" customHeight="1" x14ac:dyDescent="0.3">
      <c r="A19" s="88">
        <v>725</v>
      </c>
      <c r="B19" s="84" t="s">
        <v>19</v>
      </c>
      <c r="C19" s="5"/>
      <c r="D19" s="39"/>
      <c r="E19" s="88">
        <v>1021</v>
      </c>
      <c r="F19" s="84" t="s">
        <v>313</v>
      </c>
      <c r="G19" s="66"/>
      <c r="H19" s="39"/>
      <c r="I19" s="88">
        <v>1028</v>
      </c>
      <c r="J19" s="84" t="s">
        <v>411</v>
      </c>
      <c r="K19" s="66"/>
      <c r="L19" s="39"/>
      <c r="M19" s="95"/>
    </row>
    <row r="20" spans="1:13" ht="15" customHeight="1" x14ac:dyDescent="0.3">
      <c r="A20" s="88">
        <v>726</v>
      </c>
      <c r="B20" s="84" t="s">
        <v>21</v>
      </c>
      <c r="C20" s="5"/>
      <c r="D20" s="39"/>
      <c r="E20" s="88">
        <v>1079</v>
      </c>
      <c r="F20" s="84" t="s">
        <v>22</v>
      </c>
      <c r="G20" s="66"/>
      <c r="H20" s="39"/>
      <c r="I20" s="88">
        <v>1234</v>
      </c>
      <c r="J20" s="84" t="s">
        <v>412</v>
      </c>
      <c r="K20" s="66"/>
      <c r="L20" s="39"/>
      <c r="M20" s="95"/>
    </row>
    <row r="21" spans="1:13" ht="15" customHeight="1" x14ac:dyDescent="0.3">
      <c r="A21" s="88">
        <v>727</v>
      </c>
      <c r="B21" s="84" t="s">
        <v>23</v>
      </c>
      <c r="C21" s="5"/>
      <c r="D21" s="39"/>
      <c r="E21" s="88">
        <v>1114</v>
      </c>
      <c r="F21" s="85" t="s">
        <v>263</v>
      </c>
      <c r="G21" s="36"/>
      <c r="H21" s="39"/>
      <c r="I21" s="88">
        <v>1145</v>
      </c>
      <c r="J21" s="84" t="s">
        <v>292</v>
      </c>
      <c r="K21" s="66"/>
      <c r="L21" s="39"/>
      <c r="M21" s="95"/>
    </row>
    <row r="22" spans="1:13" ht="15" customHeight="1" x14ac:dyDescent="0.3">
      <c r="A22" s="88">
        <v>732</v>
      </c>
      <c r="B22" s="84" t="s">
        <v>27</v>
      </c>
      <c r="C22" s="5"/>
      <c r="D22" s="39"/>
      <c r="E22" s="88">
        <v>851</v>
      </c>
      <c r="F22" s="84" t="s">
        <v>28</v>
      </c>
      <c r="G22" s="66"/>
      <c r="H22" s="39"/>
      <c r="I22" s="88">
        <v>1146</v>
      </c>
      <c r="J22" s="84" t="s">
        <v>293</v>
      </c>
      <c r="K22" s="66"/>
      <c r="L22" s="39"/>
      <c r="M22" s="95"/>
    </row>
    <row r="23" spans="1:13" ht="15" customHeight="1" x14ac:dyDescent="0.3">
      <c r="A23" s="88">
        <v>733</v>
      </c>
      <c r="B23" s="84" t="s">
        <v>331</v>
      </c>
      <c r="C23" s="5"/>
      <c r="D23" s="39"/>
      <c r="E23" s="88">
        <v>1202</v>
      </c>
      <c r="F23" s="84" t="s">
        <v>383</v>
      </c>
      <c r="G23" s="66"/>
      <c r="H23" s="39"/>
      <c r="I23" s="88">
        <v>1212</v>
      </c>
      <c r="J23" s="84" t="s">
        <v>413</v>
      </c>
      <c r="K23" s="66"/>
      <c r="L23" s="39"/>
      <c r="M23" s="95"/>
    </row>
    <row r="24" spans="1:13" ht="15" customHeight="1" x14ac:dyDescent="0.3">
      <c r="A24" s="88">
        <v>1086</v>
      </c>
      <c r="B24" s="84" t="s">
        <v>242</v>
      </c>
      <c r="C24" s="5"/>
      <c r="D24" s="39"/>
      <c r="E24" s="88">
        <v>856</v>
      </c>
      <c r="F24" s="84" t="s">
        <v>32</v>
      </c>
      <c r="G24" s="66"/>
      <c r="H24" s="39"/>
      <c r="I24" s="88">
        <v>1026</v>
      </c>
      <c r="J24" s="84" t="s">
        <v>414</v>
      </c>
      <c r="K24" s="66"/>
      <c r="L24" s="39"/>
      <c r="M24" s="95"/>
    </row>
    <row r="25" spans="1:13" ht="15" customHeight="1" x14ac:dyDescent="0.3">
      <c r="A25" s="88">
        <v>1087</v>
      </c>
      <c r="B25" s="84" t="s">
        <v>243</v>
      </c>
      <c r="C25" s="5"/>
      <c r="D25" s="39"/>
      <c r="E25" s="88">
        <v>857</v>
      </c>
      <c r="F25" s="84" t="s">
        <v>35</v>
      </c>
      <c r="G25" s="66"/>
      <c r="H25" s="39"/>
      <c r="I25" s="88">
        <v>964</v>
      </c>
      <c r="J25" s="84" t="s">
        <v>20</v>
      </c>
      <c r="K25" s="66"/>
      <c r="L25" s="39"/>
      <c r="M25" s="95"/>
    </row>
    <row r="26" spans="1:13" ht="15" customHeight="1" x14ac:dyDescent="0.3">
      <c r="A26" s="88">
        <v>735</v>
      </c>
      <c r="B26" s="84" t="s">
        <v>29</v>
      </c>
      <c r="C26" s="5"/>
      <c r="D26" s="39"/>
      <c r="E26" s="88">
        <v>1115</v>
      </c>
      <c r="F26" s="84" t="s">
        <v>264</v>
      </c>
      <c r="G26" s="66"/>
      <c r="H26" s="39"/>
      <c r="I26" s="88">
        <v>1148</v>
      </c>
      <c r="J26" s="84" t="s">
        <v>294</v>
      </c>
      <c r="K26" s="66"/>
      <c r="L26" s="39"/>
      <c r="M26" s="95"/>
    </row>
    <row r="27" spans="1:13" ht="15" customHeight="1" x14ac:dyDescent="0.3">
      <c r="A27" s="88">
        <v>1246</v>
      </c>
      <c r="B27" s="84" t="s">
        <v>361</v>
      </c>
      <c r="C27" s="5"/>
      <c r="D27" s="39"/>
      <c r="E27" s="88">
        <v>859</v>
      </c>
      <c r="F27" s="84" t="s">
        <v>38</v>
      </c>
      <c r="G27" s="66"/>
      <c r="H27" s="39"/>
      <c r="I27" s="88">
        <v>1149</v>
      </c>
      <c r="J27" s="84" t="s">
        <v>295</v>
      </c>
      <c r="K27" s="66"/>
      <c r="L27" s="39"/>
      <c r="M27" s="95"/>
    </row>
    <row r="28" spans="1:13" ht="15" customHeight="1" x14ac:dyDescent="0.3">
      <c r="A28" s="88">
        <v>1088</v>
      </c>
      <c r="B28" s="84" t="s">
        <v>244</v>
      </c>
      <c r="C28" s="5"/>
      <c r="D28" s="39"/>
      <c r="E28" s="88">
        <v>860</v>
      </c>
      <c r="F28" s="84" t="s">
        <v>41</v>
      </c>
      <c r="G28" s="66"/>
      <c r="H28" s="39"/>
      <c r="I28" s="88">
        <v>1150</v>
      </c>
      <c r="J28" s="84" t="s">
        <v>296</v>
      </c>
      <c r="K28" s="66"/>
      <c r="L28" s="39"/>
      <c r="M28" s="95"/>
    </row>
    <row r="29" spans="1:13" ht="15" customHeight="1" x14ac:dyDescent="0.3">
      <c r="A29" s="88">
        <v>1075</v>
      </c>
      <c r="B29" s="84" t="s">
        <v>30</v>
      </c>
      <c r="C29" s="5"/>
      <c r="D29" s="39"/>
      <c r="E29" s="88">
        <v>861</v>
      </c>
      <c r="F29" s="84" t="s">
        <v>42</v>
      </c>
      <c r="G29" s="66"/>
      <c r="H29" s="39"/>
      <c r="I29" s="88">
        <v>967</v>
      </c>
      <c r="J29" s="84" t="s">
        <v>24</v>
      </c>
      <c r="K29" s="66"/>
      <c r="L29" s="39"/>
      <c r="M29" s="95"/>
    </row>
    <row r="30" spans="1:13" ht="15" customHeight="1" x14ac:dyDescent="0.3">
      <c r="A30" s="88">
        <v>1089</v>
      </c>
      <c r="B30" s="84" t="s">
        <v>245</v>
      </c>
      <c r="C30" s="5"/>
      <c r="D30" s="39"/>
      <c r="E30" s="88">
        <v>1116</v>
      </c>
      <c r="F30" s="84" t="s">
        <v>265</v>
      </c>
      <c r="G30" s="66"/>
      <c r="H30" s="39"/>
      <c r="I30" s="88">
        <v>968</v>
      </c>
      <c r="J30" s="84" t="s">
        <v>25</v>
      </c>
      <c r="K30" s="66"/>
      <c r="L30" s="39"/>
      <c r="M30" s="95"/>
    </row>
    <row r="31" spans="1:13" ht="15" customHeight="1" x14ac:dyDescent="0.3">
      <c r="A31" s="88">
        <v>737</v>
      </c>
      <c r="B31" s="85" t="s">
        <v>34</v>
      </c>
      <c r="C31" s="5"/>
      <c r="D31" s="39"/>
      <c r="E31" s="88">
        <v>862</v>
      </c>
      <c r="F31" s="84" t="s">
        <v>45</v>
      </c>
      <c r="G31" s="66"/>
      <c r="H31" s="39"/>
      <c r="I31" s="88">
        <v>970</v>
      </c>
      <c r="J31" s="84" t="s">
        <v>26</v>
      </c>
      <c r="K31" s="66"/>
      <c r="L31" s="39"/>
      <c r="M31" s="95"/>
    </row>
    <row r="32" spans="1:13" ht="15" customHeight="1" x14ac:dyDescent="0.3">
      <c r="A32" s="88">
        <v>738</v>
      </c>
      <c r="B32" s="84" t="s">
        <v>36</v>
      </c>
      <c r="C32" s="5"/>
      <c r="D32" s="39"/>
      <c r="E32" s="88">
        <v>865</v>
      </c>
      <c r="F32" s="84" t="s">
        <v>49</v>
      </c>
      <c r="G32" s="66"/>
      <c r="H32" s="39"/>
      <c r="I32" s="88">
        <v>1151</v>
      </c>
      <c r="J32" s="84" t="s">
        <v>415</v>
      </c>
      <c r="K32" s="66"/>
      <c r="L32" s="39"/>
      <c r="M32" s="95"/>
    </row>
    <row r="33" spans="1:13" ht="15" customHeight="1" x14ac:dyDescent="0.3">
      <c r="A33" s="88">
        <v>739</v>
      </c>
      <c r="B33" s="84" t="s">
        <v>37</v>
      </c>
      <c r="C33" s="5"/>
      <c r="D33" s="39"/>
      <c r="E33" s="88">
        <v>1203</v>
      </c>
      <c r="F33" s="84" t="s">
        <v>384</v>
      </c>
      <c r="G33" s="66"/>
      <c r="H33" s="39"/>
      <c r="I33" s="88">
        <v>975</v>
      </c>
      <c r="J33" s="84" t="s">
        <v>31</v>
      </c>
      <c r="K33" s="66"/>
      <c r="L33" s="39"/>
      <c r="M33" s="95"/>
    </row>
    <row r="34" spans="1:13" ht="15" customHeight="1" x14ac:dyDescent="0.3">
      <c r="A34" s="88">
        <v>740</v>
      </c>
      <c r="B34" s="84" t="s">
        <v>40</v>
      </c>
      <c r="C34" s="5"/>
      <c r="D34" s="39"/>
      <c r="E34" s="88">
        <v>1117</v>
      </c>
      <c r="F34" s="84" t="s">
        <v>266</v>
      </c>
      <c r="G34" s="66"/>
      <c r="H34" s="39"/>
      <c r="I34" s="88">
        <v>1152</v>
      </c>
      <c r="J34" s="84" t="s">
        <v>297</v>
      </c>
      <c r="K34" s="66"/>
      <c r="L34" s="39"/>
      <c r="M34" s="95"/>
    </row>
    <row r="35" spans="1:13" ht="15" customHeight="1" x14ac:dyDescent="0.3">
      <c r="A35" s="88">
        <v>742</v>
      </c>
      <c r="B35" s="84" t="s">
        <v>44</v>
      </c>
      <c r="C35" s="5"/>
      <c r="D35" s="39"/>
      <c r="E35" s="88">
        <v>1118</v>
      </c>
      <c r="F35" s="84" t="s">
        <v>267</v>
      </c>
      <c r="G35" s="66"/>
      <c r="H35" s="39"/>
      <c r="I35" s="88">
        <v>976</v>
      </c>
      <c r="J35" s="84" t="s">
        <v>33</v>
      </c>
      <c r="K35" s="66"/>
      <c r="L35" s="39"/>
      <c r="M35" s="95"/>
    </row>
    <row r="36" spans="1:13" ht="15" customHeight="1" x14ac:dyDescent="0.3">
      <c r="A36" s="88">
        <v>743</v>
      </c>
      <c r="B36" s="84" t="s">
        <v>47</v>
      </c>
      <c r="C36" s="5"/>
      <c r="D36" s="39"/>
      <c r="E36" s="88">
        <v>1246</v>
      </c>
      <c r="F36" s="84" t="s">
        <v>385</v>
      </c>
      <c r="G36" s="66"/>
      <c r="H36" s="39"/>
      <c r="I36" s="88">
        <v>1213</v>
      </c>
      <c r="J36" s="84" t="s">
        <v>416</v>
      </c>
      <c r="K36" s="66"/>
      <c r="L36" s="39"/>
      <c r="M36" s="95"/>
    </row>
    <row r="37" spans="1:13" ht="15" customHeight="1" x14ac:dyDescent="0.3">
      <c r="A37" s="88">
        <v>744</v>
      </c>
      <c r="B37" s="84" t="s">
        <v>357</v>
      </c>
      <c r="C37" s="5"/>
      <c r="D37" s="39"/>
      <c r="E37" s="88">
        <v>1247</v>
      </c>
      <c r="F37" s="84" t="s">
        <v>386</v>
      </c>
      <c r="G37" s="66"/>
      <c r="H37" s="39"/>
      <c r="I37" s="88">
        <v>1153</v>
      </c>
      <c r="J37" s="84" t="s">
        <v>298</v>
      </c>
      <c r="K37" s="66"/>
      <c r="L37" s="39"/>
      <c r="M37" s="95"/>
    </row>
    <row r="38" spans="1:13" ht="15" customHeight="1" x14ac:dyDescent="0.3">
      <c r="A38" s="88">
        <v>745</v>
      </c>
      <c r="B38" s="84" t="s">
        <v>51</v>
      </c>
      <c r="C38" s="5"/>
      <c r="D38" s="39"/>
      <c r="E38" s="88">
        <v>868</v>
      </c>
      <c r="F38" s="84" t="s">
        <v>54</v>
      </c>
      <c r="G38" s="66"/>
      <c r="H38" s="39"/>
      <c r="I38" s="88">
        <v>1161</v>
      </c>
      <c r="J38" s="84" t="s">
        <v>417</v>
      </c>
      <c r="K38" s="66"/>
      <c r="L38" s="39"/>
      <c r="M38" s="95"/>
    </row>
    <row r="39" spans="1:13" ht="15" customHeight="1" x14ac:dyDescent="0.3">
      <c r="A39" s="88">
        <v>746</v>
      </c>
      <c r="B39" s="84" t="s">
        <v>53</v>
      </c>
      <c r="C39" s="5"/>
      <c r="D39" s="39"/>
      <c r="E39" s="88">
        <v>869</v>
      </c>
      <c r="F39" s="84" t="s">
        <v>57</v>
      </c>
      <c r="G39" s="66"/>
      <c r="H39" s="39"/>
      <c r="I39" s="88">
        <v>979</v>
      </c>
      <c r="J39" s="84" t="s">
        <v>39</v>
      </c>
      <c r="K39" s="66"/>
      <c r="L39" s="39"/>
      <c r="M39" s="95"/>
    </row>
    <row r="40" spans="1:13" ht="15" customHeight="1" x14ac:dyDescent="0.3">
      <c r="A40" s="88">
        <v>1196</v>
      </c>
      <c r="B40" s="85" t="s">
        <v>362</v>
      </c>
      <c r="C40" s="5"/>
      <c r="D40" s="39"/>
      <c r="E40" s="88">
        <v>1120</v>
      </c>
      <c r="F40" s="84" t="s">
        <v>268</v>
      </c>
      <c r="G40" s="66"/>
      <c r="H40" s="39"/>
      <c r="I40" s="88">
        <v>981</v>
      </c>
      <c r="J40" s="84" t="s">
        <v>43</v>
      </c>
      <c r="K40" s="66"/>
      <c r="L40" s="39"/>
      <c r="M40" s="95"/>
    </row>
    <row r="41" spans="1:13" ht="15" customHeight="1" x14ac:dyDescent="0.3">
      <c r="A41" s="88">
        <v>748</v>
      </c>
      <c r="B41" s="84" t="s">
        <v>56</v>
      </c>
      <c r="C41" s="5"/>
      <c r="D41" s="39"/>
      <c r="E41" s="88">
        <v>1226</v>
      </c>
      <c r="F41" s="84" t="s">
        <v>387</v>
      </c>
      <c r="G41" s="66"/>
      <c r="H41" s="39"/>
      <c r="I41" s="88">
        <v>982</v>
      </c>
      <c r="J41" s="84" t="s">
        <v>46</v>
      </c>
      <c r="K41" s="66"/>
      <c r="L41" s="39"/>
      <c r="M41" s="95"/>
    </row>
    <row r="42" spans="1:13" ht="15" customHeight="1" x14ac:dyDescent="0.3">
      <c r="A42" s="88">
        <v>750</v>
      </c>
      <c r="B42" s="84" t="s">
        <v>60</v>
      </c>
      <c r="C42" s="5"/>
      <c r="D42" s="39"/>
      <c r="E42" s="88">
        <v>1227</v>
      </c>
      <c r="F42" s="84" t="s">
        <v>388</v>
      </c>
      <c r="G42" s="66"/>
      <c r="H42" s="39"/>
      <c r="I42" s="88">
        <v>983</v>
      </c>
      <c r="J42" s="84" t="s">
        <v>48</v>
      </c>
      <c r="K42" s="66"/>
      <c r="L42" s="39"/>
      <c r="M42" s="95"/>
    </row>
    <row r="43" spans="1:13" ht="15" customHeight="1" x14ac:dyDescent="0.3">
      <c r="A43" s="88">
        <v>1112</v>
      </c>
      <c r="B43" s="84" t="s">
        <v>363</v>
      </c>
      <c r="C43" s="5"/>
      <c r="D43" s="39"/>
      <c r="E43" s="88">
        <v>1204</v>
      </c>
      <c r="F43" s="84" t="s">
        <v>389</v>
      </c>
      <c r="G43" s="66"/>
      <c r="H43" s="39"/>
      <c r="I43" s="88">
        <v>985</v>
      </c>
      <c r="J43" s="84" t="s">
        <v>50</v>
      </c>
      <c r="K43" s="66"/>
      <c r="L43" s="39"/>
      <c r="M43" s="95"/>
    </row>
    <row r="44" spans="1:13" ht="15" customHeight="1" x14ac:dyDescent="0.3">
      <c r="A44" s="88">
        <v>753</v>
      </c>
      <c r="B44" s="84" t="s">
        <v>63</v>
      </c>
      <c r="C44" s="5"/>
      <c r="D44" s="39"/>
      <c r="E44" s="88">
        <v>872</v>
      </c>
      <c r="F44" s="84" t="s">
        <v>62</v>
      </c>
      <c r="G44" s="66"/>
      <c r="H44" s="39"/>
      <c r="I44" s="88">
        <v>986</v>
      </c>
      <c r="J44" s="84" t="s">
        <v>52</v>
      </c>
      <c r="K44" s="66"/>
      <c r="L44" s="39"/>
      <c r="M44" s="95"/>
    </row>
    <row r="45" spans="1:13" ht="15" customHeight="1" x14ac:dyDescent="0.3">
      <c r="A45" s="88">
        <v>754</v>
      </c>
      <c r="B45" s="84" t="s">
        <v>65</v>
      </c>
      <c r="C45" s="5"/>
      <c r="D45" s="39"/>
      <c r="E45" s="88">
        <v>1224</v>
      </c>
      <c r="F45" s="84" t="s">
        <v>390</v>
      </c>
      <c r="G45" s="66"/>
      <c r="H45" s="39"/>
      <c r="I45" s="88">
        <v>988</v>
      </c>
      <c r="J45" s="84" t="s">
        <v>55</v>
      </c>
      <c r="K45" s="66"/>
      <c r="L45" s="39"/>
      <c r="M45" s="95"/>
    </row>
    <row r="46" spans="1:13" ht="15" customHeight="1" x14ac:dyDescent="0.3">
      <c r="A46" s="88">
        <v>755</v>
      </c>
      <c r="B46" s="84" t="s">
        <v>66</v>
      </c>
      <c r="C46" s="5"/>
      <c r="D46" s="39"/>
      <c r="E46" s="88">
        <v>874</v>
      </c>
      <c r="F46" s="84" t="s">
        <v>64</v>
      </c>
      <c r="G46" s="66"/>
      <c r="H46" s="39"/>
      <c r="I46" s="88">
        <v>989</v>
      </c>
      <c r="J46" s="84" t="s">
        <v>58</v>
      </c>
      <c r="K46" s="66"/>
      <c r="L46" s="39"/>
      <c r="M46" s="95"/>
    </row>
    <row r="47" spans="1:13" ht="15" customHeight="1" x14ac:dyDescent="0.3">
      <c r="A47" s="88">
        <v>756</v>
      </c>
      <c r="B47" s="84" t="s">
        <v>67</v>
      </c>
      <c r="C47" s="5"/>
      <c r="D47" s="39"/>
      <c r="E47" s="88">
        <v>1121</v>
      </c>
      <c r="F47" s="84" t="s">
        <v>269</v>
      </c>
      <c r="G47" s="66"/>
      <c r="H47" s="39"/>
      <c r="I47" s="88">
        <v>1154</v>
      </c>
      <c r="J47" s="84" t="s">
        <v>299</v>
      </c>
      <c r="K47" s="66"/>
      <c r="L47" s="39"/>
      <c r="M47" s="95"/>
    </row>
    <row r="48" spans="1:13" ht="15" customHeight="1" x14ac:dyDescent="0.3">
      <c r="A48" s="88">
        <v>1197</v>
      </c>
      <c r="B48" s="84" t="s">
        <v>364</v>
      </c>
      <c r="C48" s="5"/>
      <c r="D48" s="39"/>
      <c r="E48" s="88">
        <v>877</v>
      </c>
      <c r="F48" s="84" t="s">
        <v>68</v>
      </c>
      <c r="G48" s="66"/>
      <c r="H48" s="39"/>
      <c r="I48" s="88">
        <v>990</v>
      </c>
      <c r="J48" s="84" t="s">
        <v>59</v>
      </c>
      <c r="K48" s="66"/>
      <c r="L48" s="39"/>
      <c r="M48" s="95"/>
    </row>
    <row r="49" spans="1:13" ht="15" customHeight="1" x14ac:dyDescent="0.3">
      <c r="A49" s="88">
        <v>757</v>
      </c>
      <c r="B49" s="84" t="s">
        <v>70</v>
      </c>
      <c r="C49" s="5"/>
      <c r="D49" s="39"/>
      <c r="E49" s="88">
        <v>1080</v>
      </c>
      <c r="F49" s="84" t="s">
        <v>71</v>
      </c>
      <c r="G49" s="66"/>
      <c r="H49" s="39"/>
      <c r="I49" s="88">
        <v>1235</v>
      </c>
      <c r="J49" s="84" t="s">
        <v>418</v>
      </c>
      <c r="K49" s="66"/>
      <c r="L49" s="39"/>
      <c r="M49" s="95"/>
    </row>
    <row r="50" spans="1:13" ht="15" customHeight="1" x14ac:dyDescent="0.3">
      <c r="A50" s="88">
        <v>758</v>
      </c>
      <c r="B50" s="84" t="s">
        <v>72</v>
      </c>
      <c r="C50" s="5"/>
      <c r="D50" s="39"/>
      <c r="E50" s="88">
        <v>1122</v>
      </c>
      <c r="F50" s="84" t="s">
        <v>270</v>
      </c>
      <c r="G50" s="66"/>
      <c r="H50" s="39"/>
      <c r="I50" s="88">
        <v>991</v>
      </c>
      <c r="J50" s="84" t="s">
        <v>61</v>
      </c>
      <c r="K50" s="66"/>
      <c r="L50" s="39"/>
      <c r="M50" s="95"/>
    </row>
    <row r="51" spans="1:13" ht="15" customHeight="1" x14ac:dyDescent="0.3">
      <c r="A51" s="88">
        <v>1170</v>
      </c>
      <c r="B51" s="84" t="s">
        <v>365</v>
      </c>
      <c r="C51" s="5"/>
      <c r="D51" s="39"/>
      <c r="E51" s="88">
        <v>878</v>
      </c>
      <c r="F51" s="84" t="s">
        <v>73</v>
      </c>
      <c r="G51" s="66"/>
      <c r="H51" s="39"/>
      <c r="I51" s="88">
        <v>1155</v>
      </c>
      <c r="J51" s="84" t="s">
        <v>300</v>
      </c>
      <c r="K51" s="66"/>
      <c r="L51" s="39"/>
      <c r="M51" s="95"/>
    </row>
    <row r="52" spans="1:13" ht="15" customHeight="1" x14ac:dyDescent="0.3">
      <c r="A52" s="88">
        <v>1092</v>
      </c>
      <c r="B52" s="84" t="s">
        <v>254</v>
      </c>
      <c r="C52" s="5"/>
      <c r="D52" s="39"/>
      <c r="E52" s="88">
        <v>879</v>
      </c>
      <c r="F52" s="84" t="s">
        <v>74</v>
      </c>
      <c r="G52" s="66"/>
      <c r="H52" s="39"/>
      <c r="I52" s="88">
        <v>1156</v>
      </c>
      <c r="J52" s="84" t="s">
        <v>301</v>
      </c>
      <c r="K52" s="66"/>
      <c r="L52" s="39"/>
      <c r="M52" s="95"/>
    </row>
    <row r="53" spans="1:13" ht="15" customHeight="1" x14ac:dyDescent="0.3">
      <c r="A53" s="88">
        <v>1198</v>
      </c>
      <c r="B53" s="84" t="s">
        <v>366</v>
      </c>
      <c r="C53" s="5"/>
      <c r="D53" s="39"/>
      <c r="E53" s="88">
        <v>1123</v>
      </c>
      <c r="F53" s="84" t="s">
        <v>271</v>
      </c>
      <c r="G53" s="66"/>
      <c r="H53" s="39"/>
      <c r="I53" s="88">
        <v>997</v>
      </c>
      <c r="J53" s="84" t="s">
        <v>69</v>
      </c>
      <c r="K53" s="66"/>
      <c r="L53" s="39"/>
      <c r="M53" s="95"/>
    </row>
    <row r="54" spans="1:13" ht="15" customHeight="1" x14ac:dyDescent="0.3">
      <c r="A54" s="88">
        <v>762</v>
      </c>
      <c r="B54" s="84" t="s">
        <v>78</v>
      </c>
      <c r="C54" s="5"/>
      <c r="D54" s="39"/>
      <c r="E54" s="88">
        <v>880</v>
      </c>
      <c r="F54" s="85" t="s">
        <v>76</v>
      </c>
      <c r="G54" s="36"/>
      <c r="H54" s="39"/>
      <c r="I54" s="88">
        <v>1157</v>
      </c>
      <c r="J54" s="84" t="s">
        <v>302</v>
      </c>
      <c r="K54" s="66"/>
      <c r="L54" s="39"/>
      <c r="M54" s="95"/>
    </row>
    <row r="55" spans="1:13" ht="15" customHeight="1" x14ac:dyDescent="0.3">
      <c r="A55" s="88">
        <v>764</v>
      </c>
      <c r="B55" s="84" t="s">
        <v>80</v>
      </c>
      <c r="C55" s="5"/>
      <c r="D55" s="39"/>
      <c r="E55" s="88">
        <v>881</v>
      </c>
      <c r="F55" s="84" t="s">
        <v>77</v>
      </c>
      <c r="G55" s="66"/>
      <c r="H55" s="39"/>
      <c r="I55" s="88">
        <v>999</v>
      </c>
      <c r="J55" s="84" t="s">
        <v>333</v>
      </c>
      <c r="K55" s="66"/>
      <c r="L55" s="39"/>
      <c r="M55" s="95"/>
    </row>
    <row r="56" spans="1:13" ht="15" customHeight="1" x14ac:dyDescent="0.3">
      <c r="A56" s="88">
        <v>766</v>
      </c>
      <c r="B56" s="84" t="s">
        <v>83</v>
      </c>
      <c r="C56" s="5"/>
      <c r="D56" s="39"/>
      <c r="E56" s="88">
        <v>1124</v>
      </c>
      <c r="F56" s="84" t="s">
        <v>272</v>
      </c>
      <c r="G56" s="66"/>
      <c r="H56" s="39"/>
      <c r="I56" s="88">
        <v>1158</v>
      </c>
      <c r="J56" s="84" t="s">
        <v>303</v>
      </c>
      <c r="K56" s="66"/>
      <c r="L56" s="39"/>
      <c r="M56" s="95"/>
    </row>
    <row r="57" spans="1:13" ht="15" customHeight="1" x14ac:dyDescent="0.3">
      <c r="A57" s="88">
        <v>1199</v>
      </c>
      <c r="B57" s="84" t="s">
        <v>367</v>
      </c>
      <c r="C57" s="5"/>
      <c r="D57" s="39"/>
      <c r="E57" s="88">
        <v>1244</v>
      </c>
      <c r="F57" s="84" t="s">
        <v>391</v>
      </c>
      <c r="G57" s="66"/>
      <c r="H57" s="39"/>
      <c r="I57" s="88">
        <v>1000</v>
      </c>
      <c r="J57" s="84" t="s">
        <v>75</v>
      </c>
      <c r="K57" s="66"/>
      <c r="L57" s="39"/>
      <c r="M57" s="95"/>
    </row>
    <row r="58" spans="1:13" ht="15" customHeight="1" x14ac:dyDescent="0.3">
      <c r="A58" s="88">
        <v>767</v>
      </c>
      <c r="B58" s="84" t="s">
        <v>84</v>
      </c>
      <c r="C58" s="5"/>
      <c r="D58" s="39"/>
      <c r="E58" s="88">
        <v>882</v>
      </c>
      <c r="F58" s="84" t="s">
        <v>79</v>
      </c>
      <c r="G58" s="66"/>
      <c r="H58" s="39"/>
      <c r="I58" s="88">
        <v>1159</v>
      </c>
      <c r="J58" s="84" t="s">
        <v>310</v>
      </c>
      <c r="K58" s="66"/>
      <c r="L58" s="39"/>
      <c r="M58" s="95"/>
    </row>
    <row r="59" spans="1:13" ht="15" customHeight="1" x14ac:dyDescent="0.3">
      <c r="A59" s="88">
        <v>1093</v>
      </c>
      <c r="B59" s="84" t="s">
        <v>246</v>
      </c>
      <c r="C59" s="5"/>
      <c r="D59" s="39"/>
      <c r="E59" s="88">
        <v>884</v>
      </c>
      <c r="F59" s="84" t="s">
        <v>81</v>
      </c>
      <c r="G59" s="66"/>
      <c r="H59" s="39"/>
      <c r="I59" s="88">
        <v>1160</v>
      </c>
      <c r="J59" s="84" t="s">
        <v>304</v>
      </c>
      <c r="K59" s="66"/>
      <c r="L59" s="39"/>
      <c r="M59" s="95"/>
    </row>
    <row r="60" spans="1:13" ht="15" customHeight="1" x14ac:dyDescent="0.3">
      <c r="A60" s="88">
        <v>1200</v>
      </c>
      <c r="B60" s="84" t="s">
        <v>368</v>
      </c>
      <c r="C60" s="5"/>
      <c r="D60" s="39"/>
      <c r="E60" s="88">
        <v>1125</v>
      </c>
      <c r="F60" s="84" t="s">
        <v>273</v>
      </c>
      <c r="G60" s="66"/>
      <c r="H60" s="39"/>
      <c r="I60" s="88">
        <v>1248</v>
      </c>
      <c r="J60" s="84" t="s">
        <v>419</v>
      </c>
      <c r="K60" s="66"/>
      <c r="L60" s="39"/>
      <c r="M60" s="95"/>
    </row>
    <row r="61" spans="1:13" ht="15" customHeight="1" x14ac:dyDescent="0.3">
      <c r="A61" s="88">
        <v>1201</v>
      </c>
      <c r="B61" s="84" t="s">
        <v>369</v>
      </c>
      <c r="C61" s="5"/>
      <c r="D61" s="39"/>
      <c r="E61" s="88">
        <v>1205</v>
      </c>
      <c r="F61" s="84" t="s">
        <v>392</v>
      </c>
      <c r="G61" s="66"/>
      <c r="H61" s="39"/>
      <c r="I61" s="88">
        <v>1162</v>
      </c>
      <c r="J61" s="84" t="s">
        <v>305</v>
      </c>
      <c r="K61" s="66"/>
      <c r="L61" s="39"/>
      <c r="M61" s="95"/>
    </row>
    <row r="62" spans="1:13" ht="15" customHeight="1" x14ac:dyDescent="0.3">
      <c r="A62" s="88">
        <v>769</v>
      </c>
      <c r="B62" s="84" t="s">
        <v>85</v>
      </c>
      <c r="C62" s="5"/>
      <c r="D62" s="39"/>
      <c r="E62" s="88">
        <v>890</v>
      </c>
      <c r="F62" s="84" t="s">
        <v>88</v>
      </c>
      <c r="G62" s="66"/>
      <c r="H62" s="39"/>
      <c r="I62" s="88">
        <v>1163</v>
      </c>
      <c r="J62" s="84" t="s">
        <v>306</v>
      </c>
      <c r="K62" s="66"/>
      <c r="L62" s="39"/>
      <c r="M62" s="95"/>
    </row>
    <row r="63" spans="1:13" ht="15" customHeight="1" x14ac:dyDescent="0.3">
      <c r="A63" s="88">
        <v>770</v>
      </c>
      <c r="B63" s="84" t="s">
        <v>87</v>
      </c>
      <c r="C63" s="5"/>
      <c r="D63" s="39"/>
      <c r="E63" s="88">
        <v>1126</v>
      </c>
      <c r="F63" s="84" t="s">
        <v>274</v>
      </c>
      <c r="G63" s="66"/>
      <c r="H63" s="39"/>
      <c r="I63" s="88">
        <v>1164</v>
      </c>
      <c r="J63" s="84" t="s">
        <v>307</v>
      </c>
      <c r="K63" s="66"/>
      <c r="L63" s="39"/>
      <c r="M63" s="95"/>
    </row>
    <row r="64" spans="1:13" ht="15" customHeight="1" x14ac:dyDescent="0.3">
      <c r="A64" s="88">
        <v>1095</v>
      </c>
      <c r="B64" s="84" t="s">
        <v>247</v>
      </c>
      <c r="C64" s="5"/>
      <c r="D64" s="39"/>
      <c r="E64" s="88">
        <v>1228</v>
      </c>
      <c r="F64" s="84" t="s">
        <v>393</v>
      </c>
      <c r="G64" s="66"/>
      <c r="H64" s="39"/>
      <c r="I64" s="88">
        <v>1165</v>
      </c>
      <c r="J64" s="84" t="s">
        <v>308</v>
      </c>
      <c r="K64" s="66"/>
      <c r="L64" s="39"/>
      <c r="M64" s="95"/>
    </row>
    <row r="65" spans="1:13" ht="15" customHeight="1" x14ac:dyDescent="0.3">
      <c r="A65" s="88">
        <v>773</v>
      </c>
      <c r="B65" s="84" t="s">
        <v>90</v>
      </c>
      <c r="C65" s="5"/>
      <c r="D65" s="39"/>
      <c r="E65" s="88">
        <v>1127</v>
      </c>
      <c r="F65" s="84" t="s">
        <v>275</v>
      </c>
      <c r="G65" s="66"/>
      <c r="H65" s="39"/>
      <c r="I65" s="88">
        <v>1006</v>
      </c>
      <c r="J65" s="84" t="s">
        <v>82</v>
      </c>
      <c r="K65" s="66"/>
      <c r="L65" s="39"/>
      <c r="M65" s="95"/>
    </row>
    <row r="66" spans="1:13" ht="15" customHeight="1" x14ac:dyDescent="0.3">
      <c r="A66" s="88">
        <v>775</v>
      </c>
      <c r="B66" s="84" t="s">
        <v>91</v>
      </c>
      <c r="C66" s="5"/>
      <c r="D66" s="39"/>
      <c r="E66" s="88">
        <v>895</v>
      </c>
      <c r="F66" s="84" t="s">
        <v>92</v>
      </c>
      <c r="G66" s="66"/>
      <c r="H66" s="39"/>
      <c r="I66" s="88">
        <v>1010</v>
      </c>
      <c r="J66" s="84" t="s">
        <v>86</v>
      </c>
      <c r="K66" s="66"/>
      <c r="L66" s="39"/>
      <c r="M66" s="95"/>
    </row>
    <row r="67" spans="1:13" ht="15" customHeight="1" x14ac:dyDescent="0.3">
      <c r="A67" s="88">
        <v>1219</v>
      </c>
      <c r="B67" s="84" t="s">
        <v>370</v>
      </c>
      <c r="C67" s="5"/>
      <c r="D67" s="39"/>
      <c r="E67" s="88">
        <v>1128</v>
      </c>
      <c r="F67" s="84" t="s">
        <v>276</v>
      </c>
      <c r="G67" s="66"/>
      <c r="H67" s="39"/>
      <c r="I67" s="88">
        <v>1011</v>
      </c>
      <c r="J67" s="84" t="s">
        <v>89</v>
      </c>
      <c r="K67" s="66"/>
      <c r="L67" s="39"/>
      <c r="M67" s="95"/>
    </row>
    <row r="68" spans="1:13" ht="15" customHeight="1" x14ac:dyDescent="0.3">
      <c r="A68" s="88">
        <v>1077</v>
      </c>
      <c r="B68" s="84" t="s">
        <v>94</v>
      </c>
      <c r="C68" s="5"/>
      <c r="D68" s="39"/>
      <c r="E68" s="88">
        <v>1243</v>
      </c>
      <c r="F68" s="84" t="s">
        <v>394</v>
      </c>
      <c r="G68" s="66"/>
      <c r="H68" s="39"/>
      <c r="I68" s="88">
        <v>1214</v>
      </c>
      <c r="J68" s="84" t="s">
        <v>420</v>
      </c>
      <c r="K68" s="66"/>
      <c r="L68" s="39"/>
      <c r="M68" s="95"/>
    </row>
    <row r="69" spans="1:13" ht="15" customHeight="1" x14ac:dyDescent="0.3">
      <c r="A69" s="88">
        <v>1078</v>
      </c>
      <c r="B69" s="84" t="s">
        <v>96</v>
      </c>
      <c r="C69" s="5"/>
      <c r="D69" s="39"/>
      <c r="E69" s="88">
        <v>900</v>
      </c>
      <c r="F69" s="84" t="s">
        <v>99</v>
      </c>
      <c r="G69" s="66"/>
      <c r="H69" s="39"/>
      <c r="I69" s="88">
        <v>1237</v>
      </c>
      <c r="J69" s="84" t="s">
        <v>421</v>
      </c>
      <c r="K69" s="66"/>
      <c r="L69" s="39"/>
      <c r="M69" s="95"/>
    </row>
    <row r="70" spans="1:13" ht="15" customHeight="1" x14ac:dyDescent="0.3">
      <c r="A70" s="88">
        <v>1220</v>
      </c>
      <c r="B70" s="84" t="s">
        <v>371</v>
      </c>
      <c r="C70" s="5"/>
      <c r="D70" s="39"/>
      <c r="E70" s="88">
        <v>901</v>
      </c>
      <c r="F70" s="84" t="s">
        <v>100</v>
      </c>
      <c r="G70" s="66"/>
      <c r="H70" s="39"/>
      <c r="I70" s="88">
        <v>1215</v>
      </c>
      <c r="J70" s="84" t="s">
        <v>422</v>
      </c>
      <c r="K70" s="66"/>
      <c r="L70" s="39"/>
      <c r="M70" s="95"/>
    </row>
    <row r="71" spans="1:13" ht="15" customHeight="1" x14ac:dyDescent="0.3">
      <c r="A71" s="88">
        <v>1096</v>
      </c>
      <c r="B71" s="84" t="s">
        <v>248</v>
      </c>
      <c r="C71" s="5"/>
      <c r="D71" s="39"/>
      <c r="E71" s="88">
        <v>902</v>
      </c>
      <c r="F71" s="84" t="s">
        <v>101</v>
      </c>
      <c r="G71" s="66"/>
      <c r="H71" s="39"/>
      <c r="I71" s="88">
        <v>1168</v>
      </c>
      <c r="J71" s="84" t="s">
        <v>309</v>
      </c>
      <c r="K71" s="66"/>
      <c r="L71" s="39"/>
      <c r="M71" s="95"/>
    </row>
    <row r="72" spans="1:13" ht="15" customHeight="1" x14ac:dyDescent="0.3">
      <c r="A72" s="88">
        <v>778</v>
      </c>
      <c r="B72" s="84" t="s">
        <v>98</v>
      </c>
      <c r="C72" s="5"/>
      <c r="D72" s="39"/>
      <c r="E72" s="88">
        <v>903</v>
      </c>
      <c r="F72" s="84" t="s">
        <v>104</v>
      </c>
      <c r="G72" s="66"/>
      <c r="H72" s="39"/>
      <c r="I72" s="88">
        <v>1015</v>
      </c>
      <c r="J72" s="90" t="s">
        <v>93</v>
      </c>
      <c r="K72" s="67"/>
      <c r="L72" s="39"/>
      <c r="M72" s="95"/>
    </row>
    <row r="73" spans="1:13" ht="15" customHeight="1" x14ac:dyDescent="0.3">
      <c r="A73" s="88">
        <v>1189</v>
      </c>
      <c r="B73" s="84" t="s">
        <v>372</v>
      </c>
      <c r="C73" s="5"/>
      <c r="D73" s="39"/>
      <c r="E73" s="88">
        <v>904</v>
      </c>
      <c r="F73" s="84" t="s">
        <v>107</v>
      </c>
      <c r="G73" s="66"/>
      <c r="H73" s="39"/>
      <c r="I73" s="88">
        <v>1169</v>
      </c>
      <c r="J73" s="84" t="s">
        <v>314</v>
      </c>
      <c r="K73" s="66"/>
      <c r="L73" s="39"/>
      <c r="M73" s="95"/>
    </row>
    <row r="74" spans="1:13" ht="15" customHeight="1" x14ac:dyDescent="0.3">
      <c r="A74" s="88">
        <v>866</v>
      </c>
      <c r="B74" s="85" t="s">
        <v>373</v>
      </c>
      <c r="C74" s="5"/>
      <c r="D74" s="39"/>
      <c r="E74" s="88">
        <v>906</v>
      </c>
      <c r="F74" s="84" t="s">
        <v>110</v>
      </c>
      <c r="G74" s="66"/>
      <c r="H74" s="39"/>
      <c r="I74" s="88">
        <v>1018</v>
      </c>
      <c r="J74" s="84" t="s">
        <v>95</v>
      </c>
      <c r="K74" s="66"/>
      <c r="L74" s="39"/>
      <c r="M74" s="95"/>
    </row>
    <row r="75" spans="1:13" ht="15" customHeight="1" x14ac:dyDescent="0.3">
      <c r="A75" s="88">
        <v>886</v>
      </c>
      <c r="B75" s="85" t="s">
        <v>374</v>
      </c>
      <c r="C75" s="5"/>
      <c r="D75" s="39"/>
      <c r="E75" s="88">
        <v>907</v>
      </c>
      <c r="F75" s="84" t="s">
        <v>112</v>
      </c>
      <c r="G75" s="66"/>
      <c r="H75" s="39"/>
      <c r="I75" s="88">
        <v>1019</v>
      </c>
      <c r="J75" s="84" t="s">
        <v>97</v>
      </c>
      <c r="K75" s="66"/>
      <c r="L75" s="39"/>
      <c r="M75" s="95"/>
    </row>
    <row r="76" spans="1:13" ht="15" customHeight="1" x14ac:dyDescent="0.3">
      <c r="A76" s="88">
        <v>1097</v>
      </c>
      <c r="B76" s="84" t="s">
        <v>249</v>
      </c>
      <c r="C76" s="5"/>
      <c r="D76" s="39"/>
      <c r="E76" s="88">
        <v>1129</v>
      </c>
      <c r="F76" s="84" t="s">
        <v>277</v>
      </c>
      <c r="G76" s="66"/>
      <c r="H76" s="39"/>
      <c r="I76" s="88">
        <v>1216</v>
      </c>
      <c r="J76" s="84" t="s">
        <v>423</v>
      </c>
      <c r="K76" s="66"/>
      <c r="L76" s="39"/>
      <c r="M76" s="95"/>
    </row>
    <row r="77" spans="1:13" ht="15" customHeight="1" x14ac:dyDescent="0.3">
      <c r="A77" s="88">
        <v>781</v>
      </c>
      <c r="B77" s="84" t="s">
        <v>103</v>
      </c>
      <c r="C77" s="5"/>
      <c r="D77" s="39"/>
      <c r="E77" s="88">
        <v>1130</v>
      </c>
      <c r="F77" s="84" t="s">
        <v>278</v>
      </c>
      <c r="G77" s="66"/>
      <c r="H77" s="39"/>
      <c r="I77" s="88">
        <v>1171</v>
      </c>
      <c r="J77" s="84" t="s">
        <v>315</v>
      </c>
      <c r="K77" s="66"/>
      <c r="L77" s="39"/>
      <c r="M77" s="95"/>
    </row>
    <row r="78" spans="1:13" ht="15" customHeight="1" x14ac:dyDescent="0.3">
      <c r="A78" s="88">
        <v>782</v>
      </c>
      <c r="B78" s="84" t="s">
        <v>106</v>
      </c>
      <c r="C78" s="5"/>
      <c r="D78" s="39"/>
      <c r="E78" s="88">
        <v>1206</v>
      </c>
      <c r="F78" s="84" t="s">
        <v>395</v>
      </c>
      <c r="G78" s="66"/>
      <c r="H78" s="39"/>
      <c r="I78" s="88">
        <v>1238</v>
      </c>
      <c r="J78" s="84" t="s">
        <v>424</v>
      </c>
      <c r="K78" s="66"/>
      <c r="L78" s="39"/>
      <c r="M78" s="95"/>
    </row>
    <row r="79" spans="1:13" ht="15" customHeight="1" x14ac:dyDescent="0.3">
      <c r="A79" s="88">
        <v>783</v>
      </c>
      <c r="B79" s="84" t="s">
        <v>109</v>
      </c>
      <c r="C79" s="5"/>
      <c r="D79" s="39"/>
      <c r="E79" s="88">
        <v>910</v>
      </c>
      <c r="F79" s="84" t="s">
        <v>116</v>
      </c>
      <c r="G79" s="66"/>
      <c r="H79" s="39"/>
      <c r="I79" s="88">
        <v>1173</v>
      </c>
      <c r="J79" s="84" t="s">
        <v>317</v>
      </c>
      <c r="K79" s="66"/>
      <c r="L79" s="39"/>
      <c r="M79" s="95"/>
    </row>
    <row r="80" spans="1:13" ht="15" customHeight="1" x14ac:dyDescent="0.3">
      <c r="A80" s="88">
        <v>1221</v>
      </c>
      <c r="B80" s="84" t="s">
        <v>375</v>
      </c>
      <c r="C80" s="5"/>
      <c r="D80" s="39"/>
      <c r="E80" s="88">
        <v>911</v>
      </c>
      <c r="F80" s="84" t="s">
        <v>118</v>
      </c>
      <c r="G80" s="66"/>
      <c r="H80" s="39"/>
      <c r="I80" s="88">
        <v>1023</v>
      </c>
      <c r="J80" s="84" t="s">
        <v>102</v>
      </c>
      <c r="K80" s="66"/>
      <c r="L80" s="39"/>
      <c r="M80" s="95"/>
    </row>
    <row r="81" spans="1:13" ht="15" customHeight="1" x14ac:dyDescent="0.3">
      <c r="A81" s="88">
        <v>785</v>
      </c>
      <c r="B81" s="84" t="s">
        <v>376</v>
      </c>
      <c r="C81" s="5"/>
      <c r="D81" s="39"/>
      <c r="E81" s="88">
        <v>913</v>
      </c>
      <c r="F81" s="84" t="s">
        <v>122</v>
      </c>
      <c r="G81" s="66"/>
      <c r="H81" s="39"/>
      <c r="I81" s="88">
        <v>1239</v>
      </c>
      <c r="J81" s="84" t="s">
        <v>425</v>
      </c>
      <c r="K81" s="66"/>
      <c r="L81" s="39"/>
      <c r="M81" s="95"/>
    </row>
    <row r="82" spans="1:13" ht="15" customHeight="1" x14ac:dyDescent="0.3">
      <c r="A82" s="88">
        <v>784</v>
      </c>
      <c r="B82" s="84" t="s">
        <v>377</v>
      </c>
      <c r="C82" s="5"/>
      <c r="D82" s="39"/>
      <c r="E82" s="88">
        <v>915</v>
      </c>
      <c r="F82" s="84" t="s">
        <v>124</v>
      </c>
      <c r="G82" s="66"/>
      <c r="H82" s="39"/>
      <c r="I82" s="88">
        <v>1024</v>
      </c>
      <c r="J82" s="84" t="s">
        <v>105</v>
      </c>
      <c r="K82" s="66"/>
      <c r="L82" s="39"/>
      <c r="M82" s="95"/>
    </row>
    <row r="83" spans="1:13" ht="15" customHeight="1" x14ac:dyDescent="0.3">
      <c r="A83" s="88">
        <v>790</v>
      </c>
      <c r="B83" s="84" t="s">
        <v>119</v>
      </c>
      <c r="C83" s="5"/>
      <c r="D83" s="39"/>
      <c r="E83" s="88">
        <v>916</v>
      </c>
      <c r="F83" s="90" t="s">
        <v>127</v>
      </c>
      <c r="G83" s="67"/>
      <c r="H83" s="39"/>
      <c r="I83" s="88">
        <v>1025</v>
      </c>
      <c r="J83" s="84" t="s">
        <v>108</v>
      </c>
      <c r="K83" s="66"/>
      <c r="L83" s="39"/>
      <c r="M83" s="95"/>
    </row>
    <row r="84" spans="1:13" ht="15" customHeight="1" x14ac:dyDescent="0.3">
      <c r="A84" s="88">
        <v>791</v>
      </c>
      <c r="B84" s="84" t="s">
        <v>121</v>
      </c>
      <c r="C84" s="5"/>
      <c r="D84" s="39"/>
      <c r="E84" s="88">
        <v>918</v>
      </c>
      <c r="F84" s="84" t="s">
        <v>130</v>
      </c>
      <c r="G84" s="66"/>
      <c r="H84" s="39"/>
      <c r="I84" s="88">
        <v>1174</v>
      </c>
      <c r="J84" s="84" t="s">
        <v>289</v>
      </c>
      <c r="K84" s="66"/>
      <c r="L84" s="39"/>
      <c r="M84" s="95"/>
    </row>
    <row r="85" spans="1:13" ht="15" customHeight="1" x14ac:dyDescent="0.3">
      <c r="A85" s="88">
        <v>1098</v>
      </c>
      <c r="B85" s="84" t="s">
        <v>250</v>
      </c>
      <c r="C85" s="5"/>
      <c r="D85" s="39"/>
      <c r="E85" s="88">
        <v>922</v>
      </c>
      <c r="F85" s="84" t="s">
        <v>136</v>
      </c>
      <c r="G85" s="66"/>
      <c r="H85" s="39"/>
      <c r="I85" s="88">
        <v>1175</v>
      </c>
      <c r="J85" s="84" t="s">
        <v>318</v>
      </c>
      <c r="K85" s="66"/>
      <c r="L85" s="39"/>
      <c r="M85" s="95"/>
    </row>
    <row r="86" spans="1:13" ht="15" customHeight="1" x14ac:dyDescent="0.3">
      <c r="A86" s="88">
        <v>1222</v>
      </c>
      <c r="B86" s="84" t="s">
        <v>378</v>
      </c>
      <c r="C86" s="5"/>
      <c r="D86" s="39"/>
      <c r="E86" s="88">
        <v>1131</v>
      </c>
      <c r="F86" s="84" t="s">
        <v>279</v>
      </c>
      <c r="G86" s="66"/>
      <c r="H86" s="39"/>
      <c r="I86" s="88">
        <v>1027</v>
      </c>
      <c r="J86" s="84" t="s">
        <v>111</v>
      </c>
      <c r="K86" s="66"/>
      <c r="L86" s="39"/>
      <c r="M86" s="95"/>
    </row>
    <row r="87" spans="1:13" ht="15" customHeight="1" x14ac:dyDescent="0.3">
      <c r="A87" s="88">
        <v>794</v>
      </c>
      <c r="B87" s="84" t="s">
        <v>126</v>
      </c>
      <c r="C87" s="5"/>
      <c r="D87" s="39"/>
      <c r="E87" s="88">
        <v>1132</v>
      </c>
      <c r="F87" s="84" t="s">
        <v>280</v>
      </c>
      <c r="G87" s="66"/>
      <c r="H87" s="39"/>
      <c r="I87" s="88">
        <v>1176</v>
      </c>
      <c r="J87" s="84" t="s">
        <v>319</v>
      </c>
      <c r="K87" s="66"/>
      <c r="L87" s="39"/>
      <c r="M87" s="95"/>
    </row>
    <row r="88" spans="1:13" ht="15" customHeight="1" x14ac:dyDescent="0.3">
      <c r="A88" s="88">
        <v>795</v>
      </c>
      <c r="B88" s="84" t="s">
        <v>379</v>
      </c>
      <c r="C88" s="5"/>
      <c r="D88" s="39"/>
      <c r="E88" s="88">
        <v>1133</v>
      </c>
      <c r="F88" s="84" t="s">
        <v>281</v>
      </c>
      <c r="G88" s="66"/>
      <c r="H88" s="39"/>
      <c r="I88" s="88">
        <v>1029</v>
      </c>
      <c r="J88" s="84" t="s">
        <v>114</v>
      </c>
      <c r="K88" s="66"/>
      <c r="L88" s="39"/>
      <c r="M88" s="95"/>
    </row>
    <row r="89" spans="1:13" ht="15" customHeight="1" x14ac:dyDescent="0.3">
      <c r="A89" s="88">
        <v>796</v>
      </c>
      <c r="B89" s="84" t="s">
        <v>380</v>
      </c>
      <c r="C89" s="5"/>
      <c r="D89" s="39"/>
      <c r="E89" s="88">
        <v>925</v>
      </c>
      <c r="F89" s="84" t="s">
        <v>143</v>
      </c>
      <c r="G89" s="66"/>
      <c r="H89" s="39"/>
      <c r="I89" s="88">
        <v>1030</v>
      </c>
      <c r="J89" s="84" t="s">
        <v>115</v>
      </c>
      <c r="K89" s="66"/>
      <c r="L89" s="39"/>
      <c r="M89" s="95"/>
    </row>
    <row r="90" spans="1:13" ht="15" customHeight="1" x14ac:dyDescent="0.3">
      <c r="A90" s="88">
        <v>798</v>
      </c>
      <c r="B90" s="84" t="s">
        <v>133</v>
      </c>
      <c r="C90" s="5"/>
      <c r="D90" s="39"/>
      <c r="E90" s="88">
        <v>927</v>
      </c>
      <c r="F90" s="84" t="s">
        <v>148</v>
      </c>
      <c r="G90" s="66"/>
      <c r="H90" s="39"/>
      <c r="I90" s="88">
        <v>1178</v>
      </c>
      <c r="J90" s="84" t="s">
        <v>311</v>
      </c>
      <c r="K90" s="66"/>
      <c r="L90" s="39"/>
      <c r="M90" s="95"/>
    </row>
    <row r="91" spans="1:13" ht="15" customHeight="1" x14ac:dyDescent="0.3">
      <c r="A91" s="88">
        <v>1099</v>
      </c>
      <c r="B91" s="84" t="s">
        <v>251</v>
      </c>
      <c r="C91" s="5"/>
      <c r="D91" s="39"/>
      <c r="E91" s="88">
        <v>1134</v>
      </c>
      <c r="F91" s="84" t="s">
        <v>282</v>
      </c>
      <c r="G91" s="66"/>
      <c r="H91" s="39"/>
      <c r="I91" s="88">
        <v>1031</v>
      </c>
      <c r="J91" s="84" t="s">
        <v>117</v>
      </c>
      <c r="K91" s="66"/>
      <c r="L91" s="39"/>
      <c r="M91" s="95"/>
    </row>
    <row r="92" spans="1:13" ht="15" customHeight="1" x14ac:dyDescent="0.3">
      <c r="A92" s="88">
        <v>801</v>
      </c>
      <c r="B92" s="84" t="s">
        <v>138</v>
      </c>
      <c r="C92" s="5"/>
      <c r="D92" s="39"/>
      <c r="E92" s="88">
        <v>931</v>
      </c>
      <c r="F92" s="84" t="s">
        <v>396</v>
      </c>
      <c r="G92" s="66"/>
      <c r="H92" s="39"/>
      <c r="I92" s="88">
        <v>1033</v>
      </c>
      <c r="J92" s="84" t="s">
        <v>120</v>
      </c>
      <c r="K92" s="66"/>
      <c r="L92" s="39"/>
      <c r="M92" s="95"/>
    </row>
    <row r="93" spans="1:13" ht="15" customHeight="1" x14ac:dyDescent="0.3">
      <c r="A93" s="88">
        <v>802</v>
      </c>
      <c r="B93" s="84" t="s">
        <v>140</v>
      </c>
      <c r="C93" s="5"/>
      <c r="D93" s="39"/>
      <c r="E93" s="88">
        <v>930</v>
      </c>
      <c r="F93" s="84" t="s">
        <v>152</v>
      </c>
      <c r="G93" s="66"/>
      <c r="H93" s="39"/>
      <c r="I93" s="88">
        <v>1179</v>
      </c>
      <c r="J93" s="84" t="s">
        <v>316</v>
      </c>
      <c r="K93" s="66"/>
      <c r="L93" s="39"/>
      <c r="M93" s="95"/>
    </row>
    <row r="94" spans="1:13" ht="15" customHeight="1" x14ac:dyDescent="0.3">
      <c r="A94" s="88">
        <v>1100</v>
      </c>
      <c r="B94" s="84" t="s">
        <v>252</v>
      </c>
      <c r="C94" s="5"/>
      <c r="D94" s="39"/>
      <c r="E94" s="88">
        <v>1229</v>
      </c>
      <c r="F94" s="84" t="s">
        <v>397</v>
      </c>
      <c r="G94" s="66"/>
      <c r="H94" s="39"/>
      <c r="I94" s="88">
        <v>1034</v>
      </c>
      <c r="J94" s="84" t="s">
        <v>123</v>
      </c>
      <c r="K94" s="66"/>
      <c r="L94" s="39"/>
      <c r="M94" s="95"/>
    </row>
    <row r="95" spans="1:13" ht="15" customHeight="1" x14ac:dyDescent="0.3">
      <c r="A95" s="88">
        <v>1101</v>
      </c>
      <c r="B95" s="84" t="s">
        <v>253</v>
      </c>
      <c r="C95" s="5"/>
      <c r="D95" s="39"/>
      <c r="E95" s="88">
        <v>933</v>
      </c>
      <c r="F95" s="84" t="s">
        <v>157</v>
      </c>
      <c r="G95" s="66"/>
      <c r="H95" s="39"/>
      <c r="I95" s="88">
        <v>1036</v>
      </c>
      <c r="J95" s="84" t="s">
        <v>125</v>
      </c>
      <c r="K95" s="66"/>
      <c r="L95" s="39"/>
      <c r="M95" s="95"/>
    </row>
    <row r="96" spans="1:13" ht="15" customHeight="1" x14ac:dyDescent="0.3">
      <c r="A96" s="88">
        <v>803</v>
      </c>
      <c r="B96" s="84" t="s">
        <v>142</v>
      </c>
      <c r="C96" s="5"/>
      <c r="D96" s="39"/>
      <c r="E96" s="88">
        <v>984</v>
      </c>
      <c r="F96" s="84" t="s">
        <v>237</v>
      </c>
      <c r="G96" s="66"/>
      <c r="H96" s="39"/>
      <c r="I96" s="88">
        <v>1037</v>
      </c>
      <c r="J96" s="84" t="s">
        <v>128</v>
      </c>
      <c r="K96" s="66"/>
      <c r="L96" s="39"/>
      <c r="M96" s="95"/>
    </row>
    <row r="97" spans="1:13" ht="15" customHeight="1" x14ac:dyDescent="0.3">
      <c r="A97" s="88">
        <v>804</v>
      </c>
      <c r="B97" s="84" t="s">
        <v>145</v>
      </c>
      <c r="C97" s="5"/>
      <c r="D97" s="39"/>
      <c r="E97" s="88">
        <v>831</v>
      </c>
      <c r="F97" s="84" t="s">
        <v>236</v>
      </c>
      <c r="G97" s="66"/>
      <c r="H97" s="39"/>
      <c r="I97" s="88">
        <v>1038</v>
      </c>
      <c r="J97" s="84" t="s">
        <v>129</v>
      </c>
      <c r="K97" s="66"/>
      <c r="L97" s="39"/>
      <c r="M97" s="95"/>
    </row>
    <row r="98" spans="1:13" ht="15" customHeight="1" x14ac:dyDescent="0.3">
      <c r="A98" s="88">
        <v>805</v>
      </c>
      <c r="B98" s="84" t="s">
        <v>147</v>
      </c>
      <c r="C98" s="5"/>
      <c r="D98" s="39"/>
      <c r="E98" s="88">
        <v>934</v>
      </c>
      <c r="F98" s="84" t="s">
        <v>160</v>
      </c>
      <c r="G98" s="66"/>
      <c r="H98" s="39"/>
      <c r="I98" s="88">
        <v>1039</v>
      </c>
      <c r="J98" s="84" t="s">
        <v>131</v>
      </c>
      <c r="K98" s="66"/>
      <c r="L98" s="39"/>
      <c r="M98" s="95"/>
    </row>
    <row r="99" spans="1:13" ht="15" customHeight="1" x14ac:dyDescent="0.3">
      <c r="A99" s="88">
        <v>1102</v>
      </c>
      <c r="B99" s="84" t="s">
        <v>255</v>
      </c>
      <c r="C99" s="5"/>
      <c r="D99" s="39"/>
      <c r="E99" s="88">
        <v>1002</v>
      </c>
      <c r="F99" s="84" t="s">
        <v>238</v>
      </c>
      <c r="G99" s="66"/>
      <c r="H99" s="39"/>
      <c r="I99" s="88">
        <v>1040</v>
      </c>
      <c r="J99" s="84" t="s">
        <v>132</v>
      </c>
      <c r="K99" s="66"/>
      <c r="L99" s="39"/>
      <c r="M99" s="95"/>
    </row>
    <row r="100" spans="1:13" ht="15" customHeight="1" x14ac:dyDescent="0.3">
      <c r="A100" s="88">
        <v>786</v>
      </c>
      <c r="B100" s="84" t="s">
        <v>113</v>
      </c>
      <c r="C100" s="5"/>
      <c r="D100" s="39"/>
      <c r="E100" s="88">
        <v>935</v>
      </c>
      <c r="F100" s="84" t="s">
        <v>162</v>
      </c>
      <c r="G100" s="66"/>
      <c r="H100" s="39"/>
      <c r="I100" s="88">
        <v>1041</v>
      </c>
      <c r="J100" s="84" t="s">
        <v>134</v>
      </c>
      <c r="K100" s="66"/>
      <c r="L100" s="39"/>
      <c r="M100" s="95"/>
    </row>
    <row r="101" spans="1:13" ht="15" customHeight="1" x14ac:dyDescent="0.3">
      <c r="A101" s="88">
        <v>806</v>
      </c>
      <c r="B101" s="84" t="s">
        <v>343</v>
      </c>
      <c r="C101" s="5"/>
      <c r="D101" s="39"/>
      <c r="E101" s="88">
        <v>1081</v>
      </c>
      <c r="F101" s="84" t="s">
        <v>164</v>
      </c>
      <c r="G101" s="66"/>
      <c r="H101" s="39"/>
      <c r="I101" s="88">
        <v>1042</v>
      </c>
      <c r="J101" s="84" t="s">
        <v>135</v>
      </c>
      <c r="K101" s="66"/>
      <c r="L101" s="39"/>
      <c r="M101" s="95"/>
    </row>
    <row r="102" spans="1:13" ht="15" customHeight="1" x14ac:dyDescent="0.3">
      <c r="A102" s="88">
        <v>808</v>
      </c>
      <c r="B102" s="84" t="s">
        <v>151</v>
      </c>
      <c r="C102" s="5"/>
      <c r="D102" s="39"/>
      <c r="E102" s="88">
        <v>1245</v>
      </c>
      <c r="F102" s="84" t="s">
        <v>398</v>
      </c>
      <c r="G102" s="66"/>
      <c r="H102" s="39"/>
      <c r="I102" s="88">
        <v>1043</v>
      </c>
      <c r="J102" s="84" t="s">
        <v>137</v>
      </c>
      <c r="K102" s="66"/>
      <c r="L102" s="39"/>
      <c r="M102" s="95"/>
    </row>
    <row r="103" spans="1:13" ht="15" customHeight="1" x14ac:dyDescent="0.3">
      <c r="A103" s="88">
        <v>809</v>
      </c>
      <c r="B103" s="84" t="s">
        <v>154</v>
      </c>
      <c r="C103" s="5"/>
      <c r="D103" s="39"/>
      <c r="E103" s="88">
        <v>1230</v>
      </c>
      <c r="F103" s="84" t="s">
        <v>399</v>
      </c>
      <c r="G103" s="66"/>
      <c r="H103" s="39"/>
      <c r="I103" s="88">
        <v>1044</v>
      </c>
      <c r="J103" s="84" t="s">
        <v>139</v>
      </c>
      <c r="K103" s="66"/>
      <c r="L103" s="39"/>
      <c r="M103" s="95"/>
    </row>
    <row r="104" spans="1:13" ht="15" customHeight="1" x14ac:dyDescent="0.3">
      <c r="A104" s="88">
        <v>1103</v>
      </c>
      <c r="B104" s="84" t="s">
        <v>256</v>
      </c>
      <c r="C104" s="5"/>
      <c r="D104" s="39"/>
      <c r="E104" s="88">
        <v>938</v>
      </c>
      <c r="F104" s="84" t="s">
        <v>168</v>
      </c>
      <c r="G104" s="66"/>
      <c r="H104" s="39"/>
      <c r="I104" s="88">
        <v>1045</v>
      </c>
      <c r="J104" s="84" t="s">
        <v>141</v>
      </c>
      <c r="K104" s="66"/>
      <c r="L104" s="39"/>
      <c r="M104" s="95"/>
    </row>
    <row r="105" spans="1:13" ht="15" customHeight="1" x14ac:dyDescent="0.3">
      <c r="A105" s="88">
        <v>1223</v>
      </c>
      <c r="B105" s="84" t="s">
        <v>381</v>
      </c>
      <c r="C105" s="5"/>
      <c r="D105" s="39"/>
      <c r="E105" s="88">
        <v>1082</v>
      </c>
      <c r="F105" s="84" t="s">
        <v>169</v>
      </c>
      <c r="G105" s="66"/>
      <c r="H105" s="39"/>
      <c r="I105" s="88">
        <v>1046</v>
      </c>
      <c r="J105" s="84" t="s">
        <v>144</v>
      </c>
      <c r="K105" s="66"/>
      <c r="L105" s="39"/>
      <c r="M105" s="95"/>
    </row>
    <row r="106" spans="1:13" ht="15" customHeight="1" x14ac:dyDescent="0.3">
      <c r="A106" s="88">
        <v>1104</v>
      </c>
      <c r="B106" s="84" t="s">
        <v>257</v>
      </c>
      <c r="C106" s="5"/>
      <c r="D106" s="39"/>
      <c r="E106" s="88">
        <v>939</v>
      </c>
      <c r="F106" s="84" t="s">
        <v>171</v>
      </c>
      <c r="G106" s="66"/>
      <c r="H106" s="39"/>
      <c r="I106" s="88">
        <v>1217</v>
      </c>
      <c r="J106" s="84" t="s">
        <v>426</v>
      </c>
      <c r="K106" s="66"/>
      <c r="L106" s="39"/>
      <c r="M106" s="95"/>
    </row>
    <row r="107" spans="1:13" ht="15" customHeight="1" x14ac:dyDescent="0.3">
      <c r="A107" s="88">
        <v>812</v>
      </c>
      <c r="B107" s="84" t="s">
        <v>159</v>
      </c>
      <c r="C107" s="5"/>
      <c r="D107" s="39"/>
      <c r="E107" s="88">
        <v>1207</v>
      </c>
      <c r="F107" s="84" t="s">
        <v>400</v>
      </c>
      <c r="G107" s="66"/>
      <c r="H107" s="39"/>
      <c r="I107" s="88">
        <v>1182</v>
      </c>
      <c r="J107" s="84" t="s">
        <v>321</v>
      </c>
      <c r="K107" s="66"/>
      <c r="L107" s="39"/>
      <c r="M107" s="95"/>
    </row>
    <row r="108" spans="1:13" ht="15" customHeight="1" x14ac:dyDescent="0.3">
      <c r="A108" s="88">
        <v>1105</v>
      </c>
      <c r="B108" s="84" t="s">
        <v>258</v>
      </c>
      <c r="C108" s="5"/>
      <c r="D108" s="39"/>
      <c r="E108" s="88">
        <v>940</v>
      </c>
      <c r="F108" s="84" t="s">
        <v>174</v>
      </c>
      <c r="G108" s="66"/>
      <c r="H108" s="39"/>
      <c r="I108" s="88">
        <v>1183</v>
      </c>
      <c r="J108" s="84" t="s">
        <v>322</v>
      </c>
      <c r="K108" s="66"/>
      <c r="L108" s="39"/>
      <c r="M108" s="95"/>
    </row>
    <row r="109" spans="1:13" ht="15" customHeight="1" x14ac:dyDescent="0.3">
      <c r="A109" s="88">
        <v>814</v>
      </c>
      <c r="B109" s="84" t="s">
        <v>163</v>
      </c>
      <c r="C109" s="5"/>
      <c r="D109" s="39"/>
      <c r="E109" s="88">
        <v>941</v>
      </c>
      <c r="F109" s="84" t="s">
        <v>239</v>
      </c>
      <c r="G109" s="66"/>
      <c r="H109" s="39"/>
      <c r="I109" s="88">
        <v>1047</v>
      </c>
      <c r="J109" s="84" t="s">
        <v>146</v>
      </c>
      <c r="K109" s="66"/>
      <c r="L109" s="39"/>
      <c r="M109" s="95"/>
    </row>
    <row r="110" spans="1:13" ht="15" customHeight="1" x14ac:dyDescent="0.3">
      <c r="A110" s="88">
        <v>815</v>
      </c>
      <c r="B110" s="84" t="s">
        <v>165</v>
      </c>
      <c r="C110" s="5"/>
      <c r="D110" s="39"/>
      <c r="E110" s="88">
        <v>1135</v>
      </c>
      <c r="F110" s="84" t="s">
        <v>283</v>
      </c>
      <c r="G110" s="66"/>
      <c r="H110" s="39"/>
      <c r="I110" s="88">
        <v>1184</v>
      </c>
      <c r="J110" s="84" t="s">
        <v>323</v>
      </c>
      <c r="K110" s="66"/>
      <c r="L110" s="39"/>
      <c r="M110" s="95"/>
    </row>
    <row r="111" spans="1:13" ht="15" customHeight="1" x14ac:dyDescent="0.3">
      <c r="A111" s="88">
        <v>816</v>
      </c>
      <c r="B111" s="84" t="s">
        <v>166</v>
      </c>
      <c r="C111" s="5"/>
      <c r="D111" s="39"/>
      <c r="E111" s="88">
        <v>1136</v>
      </c>
      <c r="F111" s="84" t="s">
        <v>284</v>
      </c>
      <c r="G111" s="66"/>
      <c r="H111" s="39"/>
      <c r="I111" s="88">
        <v>1185</v>
      </c>
      <c r="J111" s="84" t="s">
        <v>324</v>
      </c>
      <c r="K111" s="66"/>
      <c r="L111" s="39"/>
      <c r="M111" s="95"/>
    </row>
    <row r="112" spans="1:13" ht="15" customHeight="1" x14ac:dyDescent="0.3">
      <c r="A112" s="88">
        <v>1106</v>
      </c>
      <c r="B112" s="84" t="s">
        <v>259</v>
      </c>
      <c r="C112" s="5"/>
      <c r="D112" s="39"/>
      <c r="E112" s="88">
        <v>942</v>
      </c>
      <c r="F112" s="85" t="s">
        <v>177</v>
      </c>
      <c r="G112" s="36"/>
      <c r="H112" s="39"/>
      <c r="I112" s="88">
        <v>1218</v>
      </c>
      <c r="J112" s="84" t="s">
        <v>427</v>
      </c>
      <c r="K112" s="66"/>
      <c r="L112" s="39"/>
      <c r="M112" s="95"/>
    </row>
    <row r="113" spans="1:17" ht="15" customHeight="1" x14ac:dyDescent="0.3">
      <c r="A113" s="88">
        <v>1107</v>
      </c>
      <c r="B113" s="84" t="s">
        <v>332</v>
      </c>
      <c r="C113" s="5"/>
      <c r="D113" s="39"/>
      <c r="E113" s="88">
        <v>943</v>
      </c>
      <c r="F113" s="85" t="s">
        <v>178</v>
      </c>
      <c r="G113" s="36"/>
      <c r="H113" s="39"/>
      <c r="I113" s="88">
        <v>1186</v>
      </c>
      <c r="J113" s="84" t="s">
        <v>325</v>
      </c>
      <c r="K113" s="66"/>
      <c r="L113" s="39"/>
      <c r="M113" s="95"/>
    </row>
    <row r="114" spans="1:17" ht="15" customHeight="1" x14ac:dyDescent="0.3">
      <c r="A114" s="88">
        <v>1108</v>
      </c>
      <c r="B114" s="84" t="s">
        <v>260</v>
      </c>
      <c r="C114" s="5"/>
      <c r="D114" s="39"/>
      <c r="E114" s="88">
        <v>1242</v>
      </c>
      <c r="F114" s="84" t="s">
        <v>401</v>
      </c>
      <c r="G114" s="66"/>
      <c r="H114" s="39"/>
      <c r="I114" s="88">
        <v>1049</v>
      </c>
      <c r="J114" s="84" t="s">
        <v>149</v>
      </c>
      <c r="K114" s="66"/>
      <c r="L114" s="39"/>
      <c r="M114" s="95"/>
      <c r="P114" s="96"/>
      <c r="Q114" s="96"/>
    </row>
    <row r="115" spans="1:17" ht="15" customHeight="1" x14ac:dyDescent="0.3">
      <c r="A115" s="88">
        <v>817</v>
      </c>
      <c r="B115" s="84" t="s">
        <v>167</v>
      </c>
      <c r="C115" s="5"/>
      <c r="D115" s="39"/>
      <c r="E115" s="88">
        <v>1231</v>
      </c>
      <c r="F115" s="84" t="s">
        <v>402</v>
      </c>
      <c r="G115" s="66"/>
      <c r="H115" s="39"/>
      <c r="I115" s="88">
        <v>1050</v>
      </c>
      <c r="J115" s="84" t="s">
        <v>150</v>
      </c>
      <c r="K115" s="66"/>
      <c r="L115" s="39"/>
      <c r="M115" s="95"/>
    </row>
    <row r="116" spans="1:17" ht="15" customHeight="1" x14ac:dyDescent="0.3">
      <c r="A116" s="88">
        <v>1109</v>
      </c>
      <c r="B116" s="84" t="s">
        <v>261</v>
      </c>
      <c r="C116" s="5"/>
      <c r="D116" s="39"/>
      <c r="E116" s="88">
        <v>1142</v>
      </c>
      <c r="F116" s="84" t="s">
        <v>403</v>
      </c>
      <c r="G116" s="66"/>
      <c r="H116" s="39"/>
      <c r="I116" s="88">
        <v>1051</v>
      </c>
      <c r="J116" s="84" t="s">
        <v>153</v>
      </c>
      <c r="K116" s="66"/>
      <c r="L116" s="39"/>
      <c r="M116" s="95"/>
    </row>
    <row r="117" spans="1:17" ht="15" customHeight="1" x14ac:dyDescent="0.3">
      <c r="A117" s="88">
        <v>818</v>
      </c>
      <c r="B117" s="84" t="s">
        <v>339</v>
      </c>
      <c r="C117" s="5"/>
      <c r="D117" s="39"/>
      <c r="E117" s="88">
        <v>1208</v>
      </c>
      <c r="F117" s="85" t="s">
        <v>404</v>
      </c>
      <c r="G117" s="36"/>
      <c r="H117" s="39"/>
      <c r="I117" s="88">
        <v>1052</v>
      </c>
      <c r="J117" s="84" t="s">
        <v>155</v>
      </c>
      <c r="K117" s="66"/>
      <c r="L117" s="39"/>
      <c r="M117" s="95"/>
    </row>
    <row r="118" spans="1:17" ht="15" customHeight="1" x14ac:dyDescent="0.3">
      <c r="A118" s="88">
        <v>819</v>
      </c>
      <c r="B118" s="84" t="s">
        <v>340</v>
      </c>
      <c r="C118" s="5"/>
      <c r="D118" s="39"/>
      <c r="E118" s="88">
        <v>1137</v>
      </c>
      <c r="F118" s="84" t="s">
        <v>320</v>
      </c>
      <c r="G118" s="66"/>
      <c r="H118" s="39"/>
      <c r="I118" s="88">
        <v>1053</v>
      </c>
      <c r="J118" s="84" t="s">
        <v>156</v>
      </c>
      <c r="K118" s="66"/>
      <c r="L118" s="39"/>
      <c r="M118" s="95"/>
    </row>
    <row r="119" spans="1:17" ht="15" customHeight="1" x14ac:dyDescent="0.3">
      <c r="A119" s="88">
        <v>820</v>
      </c>
      <c r="B119" s="84" t="s">
        <v>173</v>
      </c>
      <c r="C119" s="5"/>
      <c r="D119" s="39"/>
      <c r="E119" s="88">
        <v>1138</v>
      </c>
      <c r="F119" s="84" t="s">
        <v>285</v>
      </c>
      <c r="G119" s="66"/>
      <c r="H119" s="39"/>
      <c r="I119" s="88">
        <v>1054</v>
      </c>
      <c r="J119" s="84" t="s">
        <v>158</v>
      </c>
      <c r="K119" s="66"/>
      <c r="L119" s="39"/>
      <c r="M119" s="95"/>
    </row>
    <row r="120" spans="1:17" ht="15" customHeight="1" x14ac:dyDescent="0.3">
      <c r="A120" s="88">
        <v>821</v>
      </c>
      <c r="B120" s="84" t="s">
        <v>175</v>
      </c>
      <c r="C120" s="5"/>
      <c r="D120" s="39"/>
      <c r="E120" s="88">
        <v>1139</v>
      </c>
      <c r="F120" s="84" t="s">
        <v>286</v>
      </c>
      <c r="G120" s="66"/>
      <c r="H120" s="39"/>
      <c r="I120" s="88">
        <v>1055</v>
      </c>
      <c r="J120" s="84" t="s">
        <v>161</v>
      </c>
      <c r="K120" s="66"/>
      <c r="L120" s="39"/>
      <c r="M120" s="95"/>
    </row>
    <row r="121" spans="1:17" ht="15" customHeight="1" x14ac:dyDescent="0.3">
      <c r="A121" s="88">
        <v>824</v>
      </c>
      <c r="B121" s="84" t="s">
        <v>179</v>
      </c>
      <c r="C121" s="5"/>
      <c r="D121" s="39"/>
      <c r="E121" s="88">
        <v>1140</v>
      </c>
      <c r="F121" s="84" t="s">
        <v>287</v>
      </c>
      <c r="G121" s="66"/>
      <c r="H121" s="39"/>
      <c r="I121" s="88">
        <v>1061</v>
      </c>
      <c r="J121" s="84" t="s">
        <v>170</v>
      </c>
      <c r="K121" s="66"/>
      <c r="L121" s="39"/>
      <c r="M121" s="95"/>
    </row>
    <row r="122" spans="1:17" ht="15" customHeight="1" x14ac:dyDescent="0.3">
      <c r="A122" s="88">
        <v>825</v>
      </c>
      <c r="B122" s="84" t="s">
        <v>180</v>
      </c>
      <c r="C122" s="5"/>
      <c r="D122" s="39"/>
      <c r="E122" s="88">
        <v>946</v>
      </c>
      <c r="F122" s="84" t="s">
        <v>183</v>
      </c>
      <c r="G122" s="66"/>
      <c r="H122" s="39"/>
      <c r="I122" s="88">
        <v>1062</v>
      </c>
      <c r="J122" s="84" t="s">
        <v>172</v>
      </c>
      <c r="K122" s="66"/>
      <c r="L122" s="39"/>
      <c r="M122" s="95"/>
    </row>
    <row r="123" spans="1:17" ht="15" customHeight="1" x14ac:dyDescent="0.3">
      <c r="A123" s="88">
        <v>826</v>
      </c>
      <c r="B123" s="84" t="s">
        <v>182</v>
      </c>
      <c r="C123" s="5"/>
      <c r="D123" s="39"/>
      <c r="E123" s="88">
        <v>1141</v>
      </c>
      <c r="F123" s="84" t="s">
        <v>288</v>
      </c>
      <c r="G123" s="66"/>
      <c r="H123" s="39"/>
      <c r="I123" s="88">
        <v>1187</v>
      </c>
      <c r="J123" s="84" t="s">
        <v>326</v>
      </c>
      <c r="K123" s="66"/>
      <c r="L123" s="39"/>
      <c r="M123" s="95"/>
    </row>
    <row r="124" spans="1:17" ht="15" customHeight="1" x14ac:dyDescent="0.3">
      <c r="A124" s="88">
        <v>827</v>
      </c>
      <c r="B124" s="84" t="s">
        <v>185</v>
      </c>
      <c r="C124" s="5"/>
      <c r="D124" s="39"/>
      <c r="E124" s="88">
        <v>947</v>
      </c>
      <c r="F124" s="84" t="s">
        <v>186</v>
      </c>
      <c r="G124" s="66"/>
      <c r="H124" s="39"/>
      <c r="I124" s="88">
        <v>1188</v>
      </c>
      <c r="J124" s="84" t="s">
        <v>327</v>
      </c>
      <c r="K124" s="66"/>
      <c r="L124" s="39"/>
      <c r="M124" s="95"/>
    </row>
    <row r="125" spans="1:17" ht="15" customHeight="1" x14ac:dyDescent="0.3">
      <c r="A125" s="88">
        <v>828</v>
      </c>
      <c r="B125" s="84" t="s">
        <v>188</v>
      </c>
      <c r="C125" s="5"/>
      <c r="D125" s="39"/>
      <c r="E125" s="88">
        <v>948</v>
      </c>
      <c r="F125" s="84" t="s">
        <v>189</v>
      </c>
      <c r="G125" s="66"/>
      <c r="H125" s="39"/>
      <c r="I125" s="88">
        <v>1064</v>
      </c>
      <c r="J125" s="84" t="s">
        <v>176</v>
      </c>
      <c r="K125" s="66"/>
      <c r="L125" s="39"/>
      <c r="M125" s="95"/>
    </row>
    <row r="126" spans="1:17" ht="15" customHeight="1" x14ac:dyDescent="0.3">
      <c r="A126" s="88">
        <v>829</v>
      </c>
      <c r="B126" s="84" t="s">
        <v>190</v>
      </c>
      <c r="C126" s="5"/>
      <c r="D126" s="39"/>
      <c r="E126" s="88">
        <v>949</v>
      </c>
      <c r="F126" s="84" t="s">
        <v>191</v>
      </c>
      <c r="G126" s="66"/>
      <c r="H126" s="39"/>
      <c r="I126" s="88">
        <v>1240</v>
      </c>
      <c r="J126" s="84" t="s">
        <v>428</v>
      </c>
      <c r="K126" s="66"/>
      <c r="L126" s="39"/>
      <c r="M126" s="95"/>
    </row>
    <row r="127" spans="1:17" ht="15" customHeight="1" x14ac:dyDescent="0.3">
      <c r="A127" s="88">
        <v>1110</v>
      </c>
      <c r="B127" s="84" t="s">
        <v>262</v>
      </c>
      <c r="C127" s="5"/>
      <c r="D127" s="39"/>
      <c r="E127" s="88">
        <v>1232</v>
      </c>
      <c r="F127" s="84" t="s">
        <v>405</v>
      </c>
      <c r="G127" s="66"/>
      <c r="H127" s="39"/>
      <c r="I127" s="88">
        <v>1190</v>
      </c>
      <c r="J127" s="84" t="s">
        <v>328</v>
      </c>
      <c r="K127" s="66"/>
      <c r="L127" s="39"/>
      <c r="M127" s="95"/>
    </row>
    <row r="128" spans="1:17" ht="15" customHeight="1" x14ac:dyDescent="0.3">
      <c r="A128" s="88">
        <v>833</v>
      </c>
      <c r="B128" s="84" t="s">
        <v>193</v>
      </c>
      <c r="C128" s="5"/>
      <c r="D128" s="39"/>
      <c r="E128" s="88">
        <v>1209</v>
      </c>
      <c r="F128" s="84" t="s">
        <v>406</v>
      </c>
      <c r="G128" s="66"/>
      <c r="H128" s="39"/>
      <c r="I128" s="93">
        <v>1191</v>
      </c>
      <c r="J128" s="66" t="s">
        <v>330</v>
      </c>
      <c r="K128" s="66"/>
      <c r="L128" s="39"/>
      <c r="M128" s="95"/>
    </row>
    <row r="129" spans="1:29" ht="15" customHeight="1" x14ac:dyDescent="0.3">
      <c r="A129" s="88">
        <v>832</v>
      </c>
      <c r="B129" s="84" t="s">
        <v>344</v>
      </c>
      <c r="C129" s="5"/>
      <c r="D129" s="39"/>
      <c r="E129" s="88">
        <v>1233</v>
      </c>
      <c r="F129" s="84" t="s">
        <v>407</v>
      </c>
      <c r="G129" s="66"/>
      <c r="H129" s="39"/>
      <c r="I129" s="93">
        <v>1193</v>
      </c>
      <c r="J129" s="66" t="s">
        <v>329</v>
      </c>
      <c r="K129" s="66"/>
      <c r="L129" s="39"/>
      <c r="M129" s="95"/>
    </row>
    <row r="130" spans="1:29" ht="15" customHeight="1" x14ac:dyDescent="0.3">
      <c r="A130" s="88">
        <v>1111</v>
      </c>
      <c r="B130" s="84" t="s">
        <v>342</v>
      </c>
      <c r="C130" s="5"/>
      <c r="D130" s="39"/>
      <c r="E130" s="88">
        <v>955</v>
      </c>
      <c r="F130" s="84" t="s">
        <v>408</v>
      </c>
      <c r="G130" s="66"/>
      <c r="H130" s="39"/>
      <c r="I130" s="93">
        <v>1068</v>
      </c>
      <c r="J130" s="66" t="s">
        <v>181</v>
      </c>
      <c r="K130" s="66"/>
      <c r="L130" s="39"/>
      <c r="M130" s="95"/>
      <c r="P130" s="96"/>
      <c r="Q130" s="96"/>
      <c r="R130" s="96"/>
      <c r="S130" s="96"/>
      <c r="T130" s="96"/>
      <c r="U130"/>
      <c r="V130"/>
      <c r="W130"/>
      <c r="X130"/>
      <c r="Y130"/>
      <c r="Z130"/>
      <c r="AA130"/>
      <c r="AB130"/>
      <c r="AC130"/>
    </row>
    <row r="131" spans="1:29" ht="15" customHeight="1" x14ac:dyDescent="0.3">
      <c r="A131" s="88">
        <v>834</v>
      </c>
      <c r="B131" s="84" t="s">
        <v>341</v>
      </c>
      <c r="C131" s="5"/>
      <c r="D131" s="39"/>
      <c r="E131" s="88">
        <v>954</v>
      </c>
      <c r="F131" s="84" t="s">
        <v>194</v>
      </c>
      <c r="G131" s="66"/>
      <c r="H131" s="39"/>
      <c r="I131" s="93">
        <v>1069</v>
      </c>
      <c r="J131" s="66" t="s">
        <v>184</v>
      </c>
      <c r="K131" s="66"/>
      <c r="L131" s="39"/>
      <c r="M131" s="95"/>
      <c r="P131" s="96"/>
      <c r="Q131" s="96"/>
      <c r="R131" s="96"/>
      <c r="S131" s="96"/>
      <c r="T131" s="96"/>
      <c r="U131"/>
      <c r="V131"/>
      <c r="W131"/>
      <c r="X131"/>
      <c r="Y131"/>
      <c r="Z131"/>
      <c r="AA131"/>
      <c r="AB131"/>
      <c r="AC131"/>
    </row>
    <row r="132" spans="1:29" ht="15" customHeight="1" x14ac:dyDescent="0.3">
      <c r="A132" s="88">
        <v>835</v>
      </c>
      <c r="B132" s="84" t="s">
        <v>195</v>
      </c>
      <c r="C132" s="5"/>
      <c r="D132" s="39"/>
      <c r="E132" s="88">
        <v>1143</v>
      </c>
      <c r="F132" s="84" t="s">
        <v>290</v>
      </c>
      <c r="G132" s="66"/>
      <c r="H132" s="39"/>
      <c r="I132" s="93">
        <v>1070</v>
      </c>
      <c r="J132" s="66" t="s">
        <v>187</v>
      </c>
      <c r="K132" s="66"/>
      <c r="L132" s="39"/>
      <c r="M132" s="95"/>
      <c r="P132" s="96"/>
      <c r="Q132" s="96"/>
      <c r="R132" s="96"/>
      <c r="S132" s="96"/>
      <c r="T132" s="96"/>
      <c r="U132"/>
      <c r="V132"/>
      <c r="W132"/>
      <c r="X132"/>
      <c r="Y132"/>
      <c r="Z132"/>
      <c r="AA132"/>
      <c r="AB132"/>
      <c r="AC132"/>
    </row>
    <row r="133" spans="1:29" ht="15" customHeight="1" x14ac:dyDescent="0.3">
      <c r="A133" s="88">
        <v>841</v>
      </c>
      <c r="B133" s="84" t="s">
        <v>12</v>
      </c>
      <c r="C133" s="5"/>
      <c r="D133" s="39"/>
      <c r="E133" s="88">
        <v>956</v>
      </c>
      <c r="F133" s="84" t="s">
        <v>196</v>
      </c>
      <c r="G133" s="66"/>
      <c r="H133" s="39"/>
      <c r="I133" s="93">
        <v>1072</v>
      </c>
      <c r="J133" s="66" t="s">
        <v>192</v>
      </c>
      <c r="K133" s="66"/>
      <c r="L133" s="39"/>
      <c r="M133" s="95"/>
      <c r="P133" s="96"/>
      <c r="Q133" s="96"/>
      <c r="R133" s="96"/>
      <c r="S133" s="96"/>
      <c r="T133" s="96"/>
      <c r="U133"/>
      <c r="V133"/>
      <c r="W133"/>
      <c r="X133"/>
      <c r="Y133"/>
      <c r="Z133"/>
      <c r="AA133"/>
      <c r="AB133"/>
      <c r="AC133"/>
    </row>
    <row r="134" spans="1:29" ht="15" customHeight="1" x14ac:dyDescent="0.3">
      <c r="A134" s="88">
        <v>836</v>
      </c>
      <c r="B134" s="84" t="s">
        <v>334</v>
      </c>
      <c r="C134" s="36"/>
      <c r="D134" s="40"/>
      <c r="E134" s="88">
        <v>1083</v>
      </c>
      <c r="F134" s="84" t="s">
        <v>8</v>
      </c>
      <c r="G134" s="66"/>
      <c r="H134" s="39"/>
      <c r="I134" s="93">
        <v>1241</v>
      </c>
      <c r="J134" s="66" t="s">
        <v>429</v>
      </c>
      <c r="K134" s="66"/>
      <c r="L134" s="39"/>
      <c r="M134" s="95"/>
      <c r="P134" s="96"/>
      <c r="Q134" s="96"/>
      <c r="R134" s="96"/>
      <c r="S134" s="96"/>
      <c r="T134" s="96"/>
      <c r="U134"/>
      <c r="V134"/>
      <c r="W134"/>
      <c r="X134"/>
      <c r="Y134"/>
      <c r="Z134"/>
      <c r="AA134"/>
      <c r="AB134"/>
      <c r="AC134"/>
    </row>
    <row r="135" spans="1:29" ht="15" customHeight="1" x14ac:dyDescent="0.3">
      <c r="A135" s="41">
        <v>1113</v>
      </c>
      <c r="B135" s="89" t="s">
        <v>345</v>
      </c>
      <c r="C135" s="42"/>
      <c r="D135" s="43"/>
      <c r="E135" s="91">
        <v>957</v>
      </c>
      <c r="F135" s="89" t="s">
        <v>10</v>
      </c>
      <c r="G135" s="68"/>
      <c r="H135" s="43"/>
      <c r="I135" s="92">
        <v>963</v>
      </c>
      <c r="J135" s="68" t="s">
        <v>312</v>
      </c>
      <c r="K135" s="68"/>
      <c r="L135" s="43"/>
      <c r="M135" s="95"/>
      <c r="P135" s="96"/>
      <c r="Q135" s="96"/>
      <c r="R135" s="96"/>
      <c r="S135" s="96"/>
      <c r="T135" s="96"/>
      <c r="U135"/>
      <c r="V135"/>
      <c r="W135"/>
      <c r="X135"/>
      <c r="Y135"/>
      <c r="Z135"/>
      <c r="AA135"/>
      <c r="AB135"/>
      <c r="AC135"/>
    </row>
    <row r="136" spans="1:29" ht="14.1" customHeight="1" x14ac:dyDescent="0.3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95"/>
      <c r="P136" s="96"/>
      <c r="Q136" s="96"/>
      <c r="R136" s="96"/>
      <c r="S136" s="96"/>
      <c r="T136" s="96"/>
      <c r="U136"/>
      <c r="V136"/>
      <c r="W136"/>
      <c r="X136"/>
      <c r="Y136"/>
      <c r="Z136"/>
      <c r="AA136"/>
      <c r="AB136"/>
      <c r="AC136"/>
    </row>
    <row r="137" spans="1:29" ht="15" customHeight="1" x14ac:dyDescent="0.3">
      <c r="A137" s="123" t="s">
        <v>197</v>
      </c>
      <c r="B137" s="124"/>
      <c r="C137" s="124"/>
      <c r="D137" s="124"/>
      <c r="E137" s="124"/>
      <c r="F137" s="124"/>
      <c r="G137" s="124"/>
      <c r="H137" s="124"/>
      <c r="I137" s="124"/>
      <c r="J137" s="124"/>
      <c r="K137" s="124"/>
      <c r="L137" s="125"/>
      <c r="M137" s="95"/>
      <c r="P137" s="96"/>
      <c r="Q137" s="96"/>
      <c r="R137" s="96"/>
      <c r="S137" s="96"/>
      <c r="T137" s="96"/>
      <c r="U137"/>
      <c r="V137"/>
      <c r="W137"/>
      <c r="X137"/>
      <c r="Y137"/>
      <c r="Z137"/>
      <c r="AA137"/>
      <c r="AB137"/>
      <c r="AC137"/>
    </row>
    <row r="138" spans="1:29" ht="15" customHeight="1" x14ac:dyDescent="0.3">
      <c r="A138" s="112" t="s">
        <v>5</v>
      </c>
      <c r="B138" s="114" t="s">
        <v>6</v>
      </c>
      <c r="C138" s="116" t="s">
        <v>7</v>
      </c>
      <c r="D138" s="117"/>
      <c r="E138" s="112" t="s">
        <v>5</v>
      </c>
      <c r="F138" s="114" t="s">
        <v>6</v>
      </c>
      <c r="G138" s="116" t="s">
        <v>7</v>
      </c>
      <c r="H138" s="117"/>
      <c r="I138" s="112" t="s">
        <v>5</v>
      </c>
      <c r="J138" s="114" t="s">
        <v>6</v>
      </c>
      <c r="K138" s="116" t="s">
        <v>7</v>
      </c>
      <c r="L138" s="117"/>
      <c r="M138" s="95"/>
      <c r="P138" s="96"/>
      <c r="Q138" s="96"/>
      <c r="R138" s="96"/>
      <c r="S138" s="96"/>
      <c r="T138" s="96"/>
      <c r="U138"/>
      <c r="V138"/>
      <c r="W138"/>
      <c r="X138"/>
      <c r="Y138"/>
      <c r="Z138"/>
      <c r="AA138"/>
      <c r="AB138"/>
      <c r="AC138"/>
    </row>
    <row r="139" spans="1:29" x14ac:dyDescent="0.3">
      <c r="A139" s="113"/>
      <c r="B139" s="115"/>
      <c r="C139" s="56" t="s">
        <v>346</v>
      </c>
      <c r="D139" s="57" t="s">
        <v>347</v>
      </c>
      <c r="E139" s="113"/>
      <c r="F139" s="115"/>
      <c r="G139" s="56" t="s">
        <v>346</v>
      </c>
      <c r="H139" s="57" t="s">
        <v>347</v>
      </c>
      <c r="I139" s="113"/>
      <c r="J139" s="115"/>
      <c r="K139" s="56" t="s">
        <v>346</v>
      </c>
      <c r="L139" s="57" t="s">
        <v>347</v>
      </c>
      <c r="M139" s="95"/>
      <c r="P139" s="96"/>
      <c r="Q139" s="96"/>
      <c r="R139" s="96"/>
      <c r="S139" s="96"/>
      <c r="T139" s="96"/>
      <c r="U139"/>
      <c r="V139"/>
      <c r="W139"/>
      <c r="X139"/>
      <c r="Y139"/>
      <c r="Z139"/>
      <c r="AA139"/>
      <c r="AB139"/>
      <c r="AC139"/>
    </row>
    <row r="140" spans="1:29" x14ac:dyDescent="0.3">
      <c r="A140" s="46" t="s">
        <v>198</v>
      </c>
      <c r="B140" s="45"/>
      <c r="C140" s="45"/>
      <c r="D140" s="47"/>
      <c r="E140" s="53" t="s">
        <v>198</v>
      </c>
      <c r="F140" s="45"/>
      <c r="G140" s="45"/>
      <c r="H140" s="47"/>
      <c r="I140" s="53" t="s">
        <v>198</v>
      </c>
      <c r="J140" s="45"/>
      <c r="K140" s="45"/>
      <c r="L140" s="47"/>
      <c r="M140" s="95"/>
      <c r="P140" s="96"/>
      <c r="Q140" s="96"/>
      <c r="R140" s="96"/>
      <c r="S140" s="96"/>
      <c r="T140" s="96"/>
      <c r="U140"/>
      <c r="V140"/>
      <c r="W140"/>
      <c r="X140"/>
      <c r="Y140"/>
      <c r="Z140"/>
      <c r="AA140"/>
      <c r="AB140"/>
      <c r="AC140"/>
    </row>
    <row r="141" spans="1:29" x14ac:dyDescent="0.3">
      <c r="A141" s="48" t="s">
        <v>198</v>
      </c>
      <c r="B141" s="44"/>
      <c r="C141" s="44"/>
      <c r="D141" s="49"/>
      <c r="E141" s="54" t="s">
        <v>198</v>
      </c>
      <c r="F141" s="44"/>
      <c r="G141" s="44"/>
      <c r="H141" s="49"/>
      <c r="I141" s="54" t="s">
        <v>198</v>
      </c>
      <c r="J141" s="44"/>
      <c r="K141" s="44"/>
      <c r="L141" s="49"/>
      <c r="M141" s="95"/>
      <c r="P141" s="96"/>
      <c r="Q141" s="96"/>
      <c r="R141" s="96"/>
      <c r="S141" s="96"/>
      <c r="T141" s="96"/>
      <c r="U141"/>
      <c r="V141"/>
      <c r="W141"/>
      <c r="X141"/>
      <c r="Y141"/>
      <c r="Z141"/>
      <c r="AA141"/>
      <c r="AB141"/>
      <c r="AC141"/>
    </row>
    <row r="142" spans="1:29" x14ac:dyDescent="0.3">
      <c r="A142" s="48" t="s">
        <v>198</v>
      </c>
      <c r="B142" s="44"/>
      <c r="C142" s="44"/>
      <c r="D142" s="49"/>
      <c r="E142" s="54" t="s">
        <v>198</v>
      </c>
      <c r="F142" s="44"/>
      <c r="G142" s="44"/>
      <c r="H142" s="49"/>
      <c r="I142" s="54" t="s">
        <v>198</v>
      </c>
      <c r="J142" s="44"/>
      <c r="K142" s="44"/>
      <c r="L142" s="49"/>
      <c r="M142" s="95"/>
      <c r="P142" s="96"/>
      <c r="Q142" s="96"/>
      <c r="R142" s="96"/>
      <c r="S142" s="96"/>
      <c r="T142" s="96"/>
      <c r="U142"/>
      <c r="V142"/>
      <c r="W142"/>
      <c r="X142"/>
      <c r="Y142"/>
      <c r="Z142"/>
      <c r="AA142"/>
      <c r="AB142"/>
      <c r="AC142"/>
    </row>
    <row r="143" spans="1:29" x14ac:dyDescent="0.3">
      <c r="A143" s="48" t="s">
        <v>198</v>
      </c>
      <c r="B143" s="44"/>
      <c r="C143" s="44"/>
      <c r="D143" s="49"/>
      <c r="E143" s="54" t="s">
        <v>198</v>
      </c>
      <c r="F143" s="44"/>
      <c r="G143" s="44"/>
      <c r="H143" s="49"/>
      <c r="I143" s="54" t="s">
        <v>198</v>
      </c>
      <c r="J143" s="44"/>
      <c r="K143" s="44"/>
      <c r="L143" s="49"/>
      <c r="M143" s="95"/>
      <c r="P143" s="96"/>
      <c r="Q143" s="96"/>
      <c r="R143" s="96"/>
      <c r="S143" s="96"/>
      <c r="T143" s="96"/>
      <c r="U143"/>
      <c r="V143"/>
      <c r="W143"/>
      <c r="X143"/>
      <c r="Y143"/>
      <c r="Z143"/>
      <c r="AA143"/>
      <c r="AB143"/>
      <c r="AC143"/>
    </row>
    <row r="144" spans="1:29" x14ac:dyDescent="0.3">
      <c r="A144" s="48" t="s">
        <v>198</v>
      </c>
      <c r="B144" s="44"/>
      <c r="C144" s="44"/>
      <c r="D144" s="49"/>
      <c r="E144" s="54" t="s">
        <v>198</v>
      </c>
      <c r="F144" s="44"/>
      <c r="G144" s="44"/>
      <c r="H144" s="49"/>
      <c r="I144" s="54" t="s">
        <v>198</v>
      </c>
      <c r="J144" s="44"/>
      <c r="K144" s="44"/>
      <c r="L144" s="49"/>
      <c r="M144" s="95"/>
      <c r="P144" s="96"/>
      <c r="Q144" s="96"/>
      <c r="R144" s="96"/>
      <c r="S144" s="96"/>
      <c r="T144" s="96"/>
      <c r="U144"/>
      <c r="V144"/>
      <c r="W144"/>
      <c r="X144"/>
      <c r="Y144"/>
      <c r="Z144"/>
      <c r="AA144"/>
      <c r="AB144"/>
      <c r="AC144"/>
    </row>
    <row r="145" spans="1:29" x14ac:dyDescent="0.3">
      <c r="A145" s="48" t="s">
        <v>198</v>
      </c>
      <c r="B145" s="44"/>
      <c r="C145" s="44"/>
      <c r="D145" s="49"/>
      <c r="E145" s="54" t="s">
        <v>198</v>
      </c>
      <c r="F145" s="44"/>
      <c r="G145" s="44"/>
      <c r="H145" s="49"/>
      <c r="I145" s="54" t="s">
        <v>198</v>
      </c>
      <c r="J145" s="44"/>
      <c r="K145" s="44"/>
      <c r="L145" s="49"/>
      <c r="M145" s="95"/>
      <c r="P145" s="96"/>
      <c r="Q145" s="96"/>
      <c r="R145" s="96"/>
      <c r="S145" s="96"/>
      <c r="T145" s="96"/>
      <c r="U145"/>
      <c r="V145"/>
      <c r="W145"/>
      <c r="X145"/>
      <c r="Y145"/>
      <c r="Z145"/>
      <c r="AA145"/>
      <c r="AB145"/>
      <c r="AC145"/>
    </row>
    <row r="146" spans="1:29" x14ac:dyDescent="0.3">
      <c r="A146" s="48" t="s">
        <v>198</v>
      </c>
      <c r="B146" s="44"/>
      <c r="C146" s="44"/>
      <c r="D146" s="49"/>
      <c r="E146" s="54" t="s">
        <v>198</v>
      </c>
      <c r="F146" s="44"/>
      <c r="G146" s="44"/>
      <c r="H146" s="49"/>
      <c r="I146" s="54" t="s">
        <v>198</v>
      </c>
      <c r="J146" s="44"/>
      <c r="K146" s="44"/>
      <c r="L146" s="49"/>
      <c r="M146" s="95"/>
      <c r="P146" s="96"/>
      <c r="Q146" s="96"/>
      <c r="R146" s="96"/>
      <c r="S146" s="96"/>
      <c r="T146" s="96"/>
      <c r="U146"/>
      <c r="V146"/>
      <c r="W146"/>
      <c r="X146"/>
      <c r="Y146"/>
      <c r="Z146"/>
      <c r="AA146"/>
      <c r="AB146"/>
      <c r="AC146"/>
    </row>
    <row r="147" spans="1:29" x14ac:dyDescent="0.3">
      <c r="A147" s="48" t="s">
        <v>198</v>
      </c>
      <c r="B147" s="44"/>
      <c r="C147" s="44"/>
      <c r="D147" s="49"/>
      <c r="E147" s="54" t="s">
        <v>198</v>
      </c>
      <c r="F147" s="44"/>
      <c r="G147" s="44"/>
      <c r="H147" s="49"/>
      <c r="I147" s="54" t="s">
        <v>198</v>
      </c>
      <c r="J147" s="44"/>
      <c r="K147" s="44"/>
      <c r="L147" s="49"/>
      <c r="M147" s="95"/>
      <c r="P147" s="96"/>
      <c r="Q147" s="96"/>
      <c r="R147" s="96"/>
      <c r="S147" s="96"/>
      <c r="T147" s="96"/>
      <c r="U147"/>
      <c r="V147"/>
      <c r="W147"/>
      <c r="X147"/>
      <c r="Y147"/>
      <c r="Z147"/>
      <c r="AA147"/>
      <c r="AB147"/>
      <c r="AC147"/>
    </row>
    <row r="148" spans="1:29" x14ac:dyDescent="0.3">
      <c r="A148" s="48" t="s">
        <v>198</v>
      </c>
      <c r="B148" s="44"/>
      <c r="C148" s="44"/>
      <c r="D148" s="49"/>
      <c r="E148" s="54" t="s">
        <v>198</v>
      </c>
      <c r="F148" s="44"/>
      <c r="G148" s="44"/>
      <c r="H148" s="49"/>
      <c r="I148" s="54" t="s">
        <v>198</v>
      </c>
      <c r="J148" s="44"/>
      <c r="K148" s="44"/>
      <c r="L148" s="49"/>
      <c r="M148" s="95"/>
    </row>
    <row r="149" spans="1:29" x14ac:dyDescent="0.3">
      <c r="A149" s="50" t="s">
        <v>198</v>
      </c>
      <c r="B149" s="51"/>
      <c r="C149" s="51"/>
      <c r="D149" s="52"/>
      <c r="E149" s="55" t="s">
        <v>198</v>
      </c>
      <c r="F149" s="51"/>
      <c r="G149" s="51"/>
      <c r="H149" s="52"/>
      <c r="I149" s="55" t="s">
        <v>198</v>
      </c>
      <c r="J149" s="51"/>
      <c r="K149" s="51"/>
      <c r="L149" s="52"/>
      <c r="M149" s="95"/>
    </row>
    <row r="150" spans="1:29" x14ac:dyDescent="0.3">
      <c r="B150" s="101" t="s">
        <v>351</v>
      </c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95"/>
    </row>
    <row r="151" spans="1:29" ht="3" customHeight="1" thickBot="1" x14ac:dyDescent="0.35">
      <c r="B151" s="6"/>
      <c r="C151" s="7"/>
      <c r="D151" s="7"/>
      <c r="E151" s="7"/>
      <c r="F151" s="4"/>
      <c r="G151" s="4"/>
      <c r="H151" s="8"/>
      <c r="I151" s="7"/>
      <c r="J151" s="4"/>
      <c r="K151" s="4"/>
      <c r="L151" s="7"/>
      <c r="M151" s="95"/>
    </row>
    <row r="152" spans="1:29" ht="15.75" customHeight="1" thickBot="1" x14ac:dyDescent="0.35">
      <c r="B152" s="6"/>
      <c r="C152" s="61" t="s">
        <v>346</v>
      </c>
      <c r="D152" s="62" t="s">
        <v>347</v>
      </c>
      <c r="E152" s="7"/>
      <c r="F152" s="4"/>
      <c r="G152" s="4"/>
      <c r="H152" s="8"/>
      <c r="I152" s="7"/>
      <c r="J152" s="4"/>
      <c r="K152" s="4"/>
      <c r="L152" s="7"/>
      <c r="M152" s="95"/>
    </row>
    <row r="153" spans="1:29" ht="15" thickBot="1" x14ac:dyDescent="0.35">
      <c r="B153" s="58" t="s">
        <v>199</v>
      </c>
      <c r="C153" s="60">
        <f>SUM(C12:C135,G12:G135,K12:K135,C140:C149,G140:G149,K140:K149)</f>
        <v>0</v>
      </c>
      <c r="D153" s="59">
        <f>SUM(D12:D135,H12:H135,L12:L135,D140:D149,H140:H149,L140:L149)</f>
        <v>0</v>
      </c>
      <c r="E153" s="7"/>
      <c r="F153" s="4"/>
      <c r="G153" s="4"/>
      <c r="H153" s="8"/>
      <c r="I153" s="7"/>
      <c r="J153" s="4"/>
      <c r="K153" s="4"/>
      <c r="L153" s="7"/>
      <c r="M153" s="95"/>
    </row>
    <row r="154" spans="1:29" ht="9.75" customHeight="1" x14ac:dyDescent="0.3">
      <c r="B154" s="9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97"/>
      <c r="N154" s="98"/>
      <c r="O154" s="99"/>
      <c r="P154" s="99"/>
      <c r="Q154" s="99"/>
      <c r="R154" s="99"/>
      <c r="S154" s="99"/>
    </row>
    <row r="155" spans="1:29" x14ac:dyDescent="0.3">
      <c r="A155" s="2"/>
      <c r="B155" s="105" t="s">
        <v>349</v>
      </c>
      <c r="C155" s="109"/>
      <c r="D155" s="109"/>
      <c r="E155" s="109"/>
      <c r="F155" s="109"/>
      <c r="G155" s="109"/>
      <c r="H155" s="109"/>
      <c r="I155" s="109"/>
      <c r="J155" s="109"/>
      <c r="K155" s="106"/>
      <c r="L155" s="4"/>
      <c r="M155" s="95"/>
      <c r="N155" s="95"/>
      <c r="O155" s="99"/>
      <c r="P155" s="99"/>
      <c r="Q155" s="99"/>
      <c r="R155" s="99"/>
      <c r="S155" s="99"/>
    </row>
    <row r="156" spans="1:29" x14ac:dyDescent="0.3">
      <c r="A156" s="2"/>
      <c r="B156" s="102" t="s">
        <v>200</v>
      </c>
      <c r="C156" s="102" t="s">
        <v>200</v>
      </c>
      <c r="D156" s="102"/>
      <c r="E156" s="102"/>
      <c r="F156" s="105" t="s">
        <v>350</v>
      </c>
      <c r="G156" s="106"/>
      <c r="H156" s="102" t="s">
        <v>201</v>
      </c>
      <c r="I156" s="102"/>
      <c r="J156" s="105" t="s">
        <v>202</v>
      </c>
      <c r="K156" s="106"/>
      <c r="L156" s="4"/>
      <c r="M156" s="95"/>
      <c r="N156" s="95"/>
      <c r="O156" s="99"/>
      <c r="P156" s="99"/>
      <c r="Q156" s="99"/>
      <c r="R156" s="99"/>
      <c r="S156" s="99"/>
    </row>
    <row r="157" spans="1:29" x14ac:dyDescent="0.3">
      <c r="A157" s="2"/>
      <c r="B157" s="103" t="str">
        <f>IF(data2!$A$21=2,data2!C17,IF(data2!$A$21=3,data2!C20,IF(data2!$A$21=4,data2!C23,IF(data2!$A$21=5,data2!C26,"Vyberte správné čtvrtletí v hlavičce"))))</f>
        <v>říjen</v>
      </c>
      <c r="C157" s="103" t="str">
        <f>IF(data!$A$21=2,data!C17,IF(data!$A$21=3,data!C20,IF(data!$A$21=4,data!C23,IF(data!$A$21=5,data!C26,"Vyberte správné čtvrtletí v hlavičce"))))</f>
        <v>říjen</v>
      </c>
      <c r="D157" s="103"/>
      <c r="E157" s="103"/>
      <c r="F157" s="107"/>
      <c r="G157" s="108"/>
      <c r="H157" s="104">
        <f ca="1">data2!$G$6</f>
        <v>5.41</v>
      </c>
      <c r="I157" s="104"/>
      <c r="J157" s="110">
        <f ca="1">'Hlášení počtu přípojek (bez DS)'!F157*'Hlášení počtu přípojek (bez DS)'!H157</f>
        <v>0</v>
      </c>
      <c r="K157" s="111"/>
      <c r="L157" s="4"/>
      <c r="M157" s="95"/>
      <c r="N157" s="95"/>
      <c r="O157" s="99"/>
      <c r="P157" s="99"/>
      <c r="Q157" s="99"/>
      <c r="R157" s="99"/>
      <c r="S157" s="99"/>
    </row>
    <row r="158" spans="1:29" x14ac:dyDescent="0.3">
      <c r="A158" s="2"/>
      <c r="B158" s="103" t="str">
        <f>IF(data2!$A$21=2,data2!C18,IF(data2!$A$21=3,data2!C21,IF(data2!$A$21=4,data2!C24,IF(data2!$A$21=5,data2!C27,"Vyberte správné čtvrtletí v hlavičce"))))</f>
        <v>listopad</v>
      </c>
      <c r="C158" s="103" t="str">
        <f>IF(data!$A$21=2,data!C18,IF(data!$A$21=3,data!C21,IF(data!$A$21=4,data!C24,IF(data!$A$21=5,data!C27,"Vyberte správné čtvrtletí v hlavičce"))))</f>
        <v>listopad</v>
      </c>
      <c r="D158" s="103"/>
      <c r="E158" s="103"/>
      <c r="F158" s="107"/>
      <c r="G158" s="108"/>
      <c r="H158" s="104">
        <f ca="1">data2!$G$6</f>
        <v>5.41</v>
      </c>
      <c r="I158" s="104"/>
      <c r="J158" s="110">
        <f ca="1">'Hlášení počtu přípojek (bez DS)'!F158*'Hlášení počtu přípojek (bez DS)'!H158</f>
        <v>0</v>
      </c>
      <c r="K158" s="111"/>
      <c r="L158" s="4"/>
      <c r="M158" s="95"/>
      <c r="N158" s="95"/>
      <c r="O158" s="99"/>
      <c r="P158" s="99"/>
      <c r="Q158" s="99"/>
      <c r="R158" s="99"/>
      <c r="S158" s="99"/>
    </row>
    <row r="159" spans="1:29" x14ac:dyDescent="0.3">
      <c r="A159" s="2"/>
      <c r="B159" s="103" t="str">
        <f>IF(data2!$A$21=2,data2!C19,IF(data2!$A$21=3,data2!C22,IF(data2!$A$21=4,data2!C25,IF(data2!$A$21=5,data2!C28,"Vyberte správné čtvrtletí v hlavičce"))))</f>
        <v>prosinec</v>
      </c>
      <c r="C159" s="103" t="str">
        <f>IF(data!$A$21=2,data!C19,IF(data!$A$21=3,data!C22,IF(data!$A$21=4,data!C25,IF(data!$A$21=5,data!C28,"Vyberte správné čtvrtletí v hlavičce"))))</f>
        <v>prosinec</v>
      </c>
      <c r="D159" s="103"/>
      <c r="E159" s="103"/>
      <c r="F159" s="107"/>
      <c r="G159" s="108"/>
      <c r="H159" s="104">
        <f ca="1">data2!$G$6</f>
        <v>5.41</v>
      </c>
      <c r="I159" s="104"/>
      <c r="J159" s="110">
        <f ca="1">'Hlášení počtu přípojek (bez DS)'!F159*'Hlášení počtu přípojek (bez DS)'!H159</f>
        <v>0</v>
      </c>
      <c r="K159" s="111"/>
      <c r="L159" s="4"/>
      <c r="M159" s="95"/>
      <c r="N159" s="95"/>
      <c r="O159" s="99"/>
      <c r="P159" s="99"/>
      <c r="Q159" s="99"/>
      <c r="R159" s="99"/>
      <c r="S159" s="99"/>
    </row>
    <row r="160" spans="1:29" ht="9.75" customHeight="1" thickBot="1" x14ac:dyDescent="0.35">
      <c r="A160" s="2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95"/>
      <c r="N160" s="95"/>
      <c r="O160" s="99"/>
      <c r="P160" s="99"/>
      <c r="Q160" s="99"/>
      <c r="R160" s="99"/>
      <c r="S160" s="99"/>
    </row>
    <row r="161" spans="1:19" x14ac:dyDescent="0.3">
      <c r="A161" s="2"/>
      <c r="B161" s="4"/>
      <c r="C161" s="11" t="s">
        <v>203</v>
      </c>
      <c r="D161" s="11"/>
      <c r="E161" s="11"/>
      <c r="F161" s="128">
        <f ca="1">J157+J158+J159</f>
        <v>0</v>
      </c>
      <c r="G161" s="128"/>
      <c r="H161" s="128"/>
      <c r="I161" s="128"/>
      <c r="J161" s="4"/>
      <c r="K161" s="4"/>
      <c r="L161" s="4"/>
      <c r="M161" s="95"/>
      <c r="N161" s="95"/>
      <c r="O161" s="99"/>
      <c r="P161" s="99"/>
      <c r="Q161" s="99"/>
      <c r="R161" s="99"/>
      <c r="S161" s="99"/>
    </row>
    <row r="162" spans="1:19" x14ac:dyDescent="0.3">
      <c r="A162" s="2"/>
      <c r="B162" s="4"/>
      <c r="C162" s="11" t="s">
        <v>204</v>
      </c>
      <c r="D162" s="11"/>
      <c r="E162" s="11"/>
      <c r="F162" s="129">
        <v>0.21</v>
      </c>
      <c r="G162" s="129"/>
      <c r="H162" s="129"/>
      <c r="I162" s="129"/>
      <c r="J162" s="4"/>
      <c r="K162" s="4"/>
      <c r="L162" s="4"/>
      <c r="M162" s="95"/>
      <c r="N162" s="95"/>
      <c r="O162" s="99"/>
      <c r="P162" s="99"/>
      <c r="Q162" s="99"/>
      <c r="R162" s="99"/>
      <c r="S162" s="99"/>
    </row>
    <row r="163" spans="1:19" ht="22.5" customHeight="1" thickBot="1" x14ac:dyDescent="0.35">
      <c r="A163" s="2"/>
      <c r="B163" s="4"/>
      <c r="C163" s="11" t="s">
        <v>205</v>
      </c>
      <c r="D163" s="11"/>
      <c r="E163" s="11"/>
      <c r="F163" s="126">
        <f ca="1">'Hlášení počtu přípojek (bez DS)'!F161*'Hlášení počtu přípojek (bez DS)'!F162+'Hlášení počtu přípojek (bez DS)'!F161</f>
        <v>0</v>
      </c>
      <c r="G163" s="126"/>
      <c r="H163" s="126"/>
      <c r="I163" s="126"/>
      <c r="J163" s="4"/>
      <c r="K163" s="4"/>
      <c r="L163" s="4"/>
      <c r="M163" s="95"/>
      <c r="N163" s="95"/>
      <c r="O163" s="99"/>
      <c r="P163" s="99"/>
      <c r="Q163" s="99"/>
      <c r="R163" s="99"/>
      <c r="S163" s="99"/>
    </row>
    <row r="164" spans="1:19" ht="26.1" customHeight="1" x14ac:dyDescent="0.3">
      <c r="A164" s="2"/>
      <c r="B164" s="4"/>
      <c r="C164" s="11" t="s">
        <v>206</v>
      </c>
      <c r="D164" s="11"/>
      <c r="E164" s="11"/>
      <c r="F164" s="127"/>
      <c r="G164" s="127"/>
      <c r="H164" s="127"/>
      <c r="I164" s="127"/>
      <c r="J164" s="4"/>
      <c r="K164" s="4"/>
      <c r="L164" s="4"/>
      <c r="M164" s="95"/>
      <c r="N164" s="95"/>
      <c r="O164" s="99"/>
      <c r="P164" s="99"/>
      <c r="Q164" s="99"/>
      <c r="R164" s="99"/>
      <c r="S164" s="99"/>
    </row>
    <row r="165" spans="1:19" x14ac:dyDescent="0.3">
      <c r="B165" s="12" t="str">
        <f>IF(data!A13=1,"Vyplněný formulář zašlete, prosím, emailem na hlaseni.kt@osa.cz, nebo poštou na adresu Československé armády 20, 160 56 Praha 6",IF(data!A13=2,"Vyplněný formulář zašlete, prosím, emailem na ktv@dilia.cz, nebo poštou na adresu Krátkého 1, 190 03  Praha 9","Vyplněný formulář zašlete emailem na hlaseni.prenos@intergram.cz nebo poštou na adresu Klimentská 1207/10, 110 00 Praha 1"))</f>
        <v>Vyplněný formulář zašlete emailem na hlaseni.prenos@intergram.cz nebo poštou na adresu Klimentská 1207/10, 110 00 Praha 1</v>
      </c>
      <c r="C165" s="12"/>
      <c r="D165" s="12"/>
      <c r="E165" s="12"/>
      <c r="F165" s="4"/>
      <c r="G165" s="4"/>
      <c r="H165" s="4"/>
      <c r="I165" s="4"/>
      <c r="J165" s="4"/>
      <c r="K165" s="4"/>
      <c r="L165" s="4"/>
      <c r="M165" s="95"/>
      <c r="N165" s="100"/>
      <c r="O165" s="99"/>
      <c r="P165" s="100"/>
    </row>
  </sheetData>
  <mergeCells count="53">
    <mergeCell ref="A5:B5"/>
    <mergeCell ref="C5:L5"/>
    <mergeCell ref="A1:L1"/>
    <mergeCell ref="A3:B3"/>
    <mergeCell ref="C3:L3"/>
    <mergeCell ref="A4:B4"/>
    <mergeCell ref="C4:L4"/>
    <mergeCell ref="A6:B6"/>
    <mergeCell ref="C6:L6"/>
    <mergeCell ref="A7:B7"/>
    <mergeCell ref="A8:B8"/>
    <mergeCell ref="C8:L8"/>
    <mergeCell ref="B155:K155"/>
    <mergeCell ref="G10:H10"/>
    <mergeCell ref="I10:I11"/>
    <mergeCell ref="J10:J11"/>
    <mergeCell ref="K10:L10"/>
    <mergeCell ref="A137:L137"/>
    <mergeCell ref="A138:A139"/>
    <mergeCell ref="B138:B139"/>
    <mergeCell ref="C138:D138"/>
    <mergeCell ref="E138:E139"/>
    <mergeCell ref="F138:F139"/>
    <mergeCell ref="A10:A11"/>
    <mergeCell ref="B10:B11"/>
    <mergeCell ref="C10:D10"/>
    <mergeCell ref="E10:E11"/>
    <mergeCell ref="F10:F11"/>
    <mergeCell ref="G138:H138"/>
    <mergeCell ref="I138:I139"/>
    <mergeCell ref="J138:J139"/>
    <mergeCell ref="K138:L138"/>
    <mergeCell ref="B150:L150"/>
    <mergeCell ref="B156:E156"/>
    <mergeCell ref="F156:G156"/>
    <mergeCell ref="H156:I156"/>
    <mergeCell ref="J156:K156"/>
    <mergeCell ref="B157:E157"/>
    <mergeCell ref="F157:G157"/>
    <mergeCell ref="H157:I157"/>
    <mergeCell ref="J157:K157"/>
    <mergeCell ref="J158:K158"/>
    <mergeCell ref="B159:E159"/>
    <mergeCell ref="F159:G159"/>
    <mergeCell ref="H159:I159"/>
    <mergeCell ref="J159:K159"/>
    <mergeCell ref="F161:I161"/>
    <mergeCell ref="F162:I162"/>
    <mergeCell ref="F163:I163"/>
    <mergeCell ref="F164:I164"/>
    <mergeCell ref="B158:E158"/>
    <mergeCell ref="F158:G158"/>
    <mergeCell ref="H158:I158"/>
  </mergeCells>
  <dataValidations count="5">
    <dataValidation operator="greaterThan" errorTitle="Chybná hodnota" error="Vložit lze pouze čísla." sqref="H157:I159" xr:uid="{76DC9DFE-1810-419F-9B36-E1D136D6D465}">
      <formula1>-2</formula1>
      <formula2>0</formula2>
    </dataValidation>
    <dataValidation type="whole" operator="greaterThan" allowBlank="1" showErrorMessage="1" errorTitle="Chybná hodnota" error="Vložit lze pouze kladná celočíselná hodnota." sqref="F157:F159" xr:uid="{BF60D7B0-E33B-4FE2-8280-32A410BAA464}">
      <formula1>-1</formula1>
      <formula2>0</formula2>
    </dataValidation>
    <dataValidation operator="greaterThanOrEqual" allowBlank="1" showErrorMessage="1" errorTitle="Chybná hodnota" error="Vložit lze pouze kladná celočíselná hodnota." sqref="B140:B149 F140:G149 J140:K149" xr:uid="{AA2C47FB-AB93-45D5-B8ED-D57485A596AA}">
      <formula1>0</formula1>
      <formula2>0</formula2>
    </dataValidation>
    <dataValidation operator="equal" allowBlank="1" showErrorMessage="1" sqref="A140:A149 E140:E149 I140:I149 B150:M152 C153:M154" xr:uid="{60FB8F61-89BB-4826-8A07-DE7B1E0EC519}">
      <formula1>0</formula1>
      <formula2>0</formula2>
    </dataValidation>
    <dataValidation type="whole" operator="greaterThanOrEqual" allowBlank="1" showErrorMessage="1" errorTitle="Chybná hodnota" error="Vložit lze pouze kladná celočíselná hodnota." sqref="C12:D133 H12:H135 L12:L135 I131:I135 C140:D149 H140:H149 L140:L149" xr:uid="{0030D9C1-E902-426D-8B2F-5C7588040119}">
      <formula1>0</formula1>
      <formula2>0</formula2>
    </dataValidation>
  </dataValidations>
  <printOptions horizontalCentered="1"/>
  <pageMargins left="0.23622047244094491" right="0.23622047244094491" top="0.27559055118110237" bottom="0.27559055118110237" header="0" footer="0"/>
  <pageSetup paperSize="9" scale="72" firstPageNumber="0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Rozevírací seznam 1">
              <controlPr defaultSize="0" autoFill="0" autoLine="0" autoPict="0">
                <anchor moveWithCells="1" sizeWithCells="1">
                  <from>
                    <xdr:col>1</xdr:col>
                    <xdr:colOff>83820</xdr:colOff>
                    <xdr:row>1</xdr:row>
                    <xdr:rowOff>38100</xdr:rowOff>
                  </from>
                  <to>
                    <xdr:col>12</xdr:col>
                    <xdr:colOff>7620</xdr:colOff>
                    <xdr:row>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Rozevírací seznam 2">
              <controlPr defaultSize="0" autoFill="0" autoLine="0" autoPict="0">
                <anchor moveWithCells="1" sizeWithCells="1">
                  <from>
                    <xdr:col>2</xdr:col>
                    <xdr:colOff>457200</xdr:colOff>
                    <xdr:row>6</xdr:row>
                    <xdr:rowOff>30480</xdr:rowOff>
                  </from>
                  <to>
                    <xdr:col>7</xdr:col>
                    <xdr:colOff>563880</xdr:colOff>
                    <xdr:row>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Rozevírací seznam 3">
              <controlPr defaultSize="0" autoFill="0" autoLine="0" autoPict="0">
                <anchor moveWithCells="1" sizeWithCells="1">
                  <from>
                    <xdr:col>8</xdr:col>
                    <xdr:colOff>274320</xdr:colOff>
                    <xdr:row>6</xdr:row>
                    <xdr:rowOff>30480</xdr:rowOff>
                  </from>
                  <to>
                    <xdr:col>11</xdr:col>
                    <xdr:colOff>175260</xdr:colOff>
                    <xdr:row>7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E82AD-02DC-48C4-8B05-9FEEE3FE6ACA}">
  <dimension ref="A1:P28"/>
  <sheetViews>
    <sheetView showGridLines="0" workbookViewId="0">
      <selection activeCell="A11" sqref="A11"/>
    </sheetView>
  </sheetViews>
  <sheetFormatPr defaultColWidth="9.109375" defaultRowHeight="14.4" x14ac:dyDescent="0.3"/>
  <cols>
    <col min="1" max="1" width="48.109375" style="2" customWidth="1"/>
    <col min="2" max="2" width="10.5546875" style="2" customWidth="1"/>
    <col min="3" max="7" width="10.44140625" style="2" customWidth="1"/>
    <col min="8" max="16384" width="9.109375" style="2"/>
  </cols>
  <sheetData>
    <row r="1" spans="1:16" x14ac:dyDescent="0.3">
      <c r="A1" s="130" t="s">
        <v>207</v>
      </c>
      <c r="B1" s="130"/>
    </row>
    <row r="2" spans="1:16" x14ac:dyDescent="0.3">
      <c r="A2" s="13" t="s">
        <v>208</v>
      </c>
      <c r="B2" s="14" t="b">
        <f>IF(data2!B22=1,"2010",IF(data2!B22=2,"2011",IF(data2!B22=3,"2012",IF(data2!B22=4,"2013",IF(data2!B22=5,"2014",IF(data2!B22=6,"2015"))))))</f>
        <v>0</v>
      </c>
      <c r="C2" s="4"/>
      <c r="D2" s="4"/>
      <c r="E2" s="4"/>
      <c r="F2" s="4"/>
      <c r="G2" s="4"/>
    </row>
    <row r="3" spans="1:16" x14ac:dyDescent="0.3">
      <c r="A3" s="15"/>
      <c r="B3" s="16"/>
      <c r="C3" s="4"/>
      <c r="D3" s="4"/>
      <c r="E3" s="4"/>
      <c r="F3" s="4"/>
      <c r="G3" s="4"/>
      <c r="H3" s="4"/>
    </row>
    <row r="4" spans="1:16" x14ac:dyDescent="0.3">
      <c r="A4" s="15"/>
      <c r="B4" s="16"/>
      <c r="C4" s="4"/>
      <c r="D4" s="4"/>
      <c r="E4" s="4"/>
      <c r="F4" s="4"/>
      <c r="G4" s="4"/>
      <c r="H4" s="4"/>
    </row>
    <row r="5" spans="1:16" x14ac:dyDescent="0.3">
      <c r="A5" s="15" t="s">
        <v>209</v>
      </c>
      <c r="B5" s="16" t="b">
        <f>IF(data2!$B$26=1,data2!H12,IF(data2!$B$26=2,data2!I12,IF(data2!$B$26=3,data2!J12,IF(data2!$B$26=4,data2!K12,IF(data2!$B$26=5,data2!L12,IF(data2!$B$26=6,data2!M12,IF(data2!$B$26=7,N12,IF(data2!$B$26=8,O12,IF(data2!$B$26=9,P12)))))))))</f>
        <v>0</v>
      </c>
      <c r="D5" s="4"/>
      <c r="E5" s="4"/>
      <c r="F5" s="4"/>
      <c r="G5" s="4"/>
      <c r="H5" s="4"/>
    </row>
    <row r="6" spans="1:16" x14ac:dyDescent="0.3">
      <c r="A6" s="4"/>
      <c r="B6" s="4"/>
      <c r="C6" s="4"/>
      <c r="D6" s="4"/>
      <c r="E6" s="122" t="s">
        <v>210</v>
      </c>
      <c r="F6" s="122"/>
      <c r="G6" s="4">
        <f ca="1">IF(AND(data2!$G$7,B25&gt;1),data2!$G$7,"Pro tento rok neni cenik")</f>
        <v>5.41</v>
      </c>
      <c r="H6" s="4"/>
    </row>
    <row r="7" spans="1:16" x14ac:dyDescent="0.3">
      <c r="A7" s="17"/>
      <c r="B7" s="4"/>
      <c r="C7" s="4"/>
      <c r="D7" s="4"/>
      <c r="E7" s="122" t="s">
        <v>211</v>
      </c>
      <c r="F7" s="122"/>
      <c r="G7" s="17">
        <f ca="1">OFFSET($H$10,$A$13-1,$B$26-2)</f>
        <v>5.41</v>
      </c>
      <c r="H7" s="4"/>
    </row>
    <row r="8" spans="1:16" ht="15" customHeight="1" x14ac:dyDescent="0.3">
      <c r="A8" s="131" t="s">
        <v>212</v>
      </c>
      <c r="B8" s="18" t="s">
        <v>213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131"/>
      <c r="B9" s="18">
        <v>2010</v>
      </c>
      <c r="C9" s="18">
        <v>2011</v>
      </c>
      <c r="D9" s="18">
        <v>2012</v>
      </c>
      <c r="E9" s="18">
        <v>2013</v>
      </c>
      <c r="F9" s="18">
        <v>2014</v>
      </c>
      <c r="G9" s="18">
        <v>2015</v>
      </c>
      <c r="H9" s="18">
        <v>2016</v>
      </c>
      <c r="I9" s="18">
        <v>2017</v>
      </c>
      <c r="J9" s="18">
        <v>2018</v>
      </c>
      <c r="K9" s="18">
        <v>2019</v>
      </c>
      <c r="L9" s="18">
        <v>2020</v>
      </c>
      <c r="M9" s="18">
        <v>2021</v>
      </c>
      <c r="N9" s="18">
        <v>2022</v>
      </c>
      <c r="O9" s="18">
        <v>2023</v>
      </c>
      <c r="P9" s="18">
        <v>2024</v>
      </c>
    </row>
    <row r="10" spans="1:16" x14ac:dyDescent="0.3">
      <c r="A10" s="15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x14ac:dyDescent="0.3">
      <c r="A11" s="20"/>
      <c r="B11" s="21"/>
      <c r="C11" s="21"/>
      <c r="D11" s="21"/>
      <c r="E11" s="21"/>
      <c r="F11" s="21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x14ac:dyDescent="0.3">
      <c r="A12" s="20" t="s">
        <v>356</v>
      </c>
      <c r="B12" s="21">
        <v>2.4</v>
      </c>
      <c r="C12" s="21">
        <v>3</v>
      </c>
      <c r="D12" s="21">
        <v>3.4</v>
      </c>
      <c r="E12" s="21">
        <v>3.9</v>
      </c>
      <c r="F12" s="21">
        <v>4.4000000000000004</v>
      </c>
      <c r="G12" s="19">
        <v>4.42</v>
      </c>
      <c r="H12" s="19">
        <v>4.43</v>
      </c>
      <c r="I12" s="19">
        <v>4.46</v>
      </c>
      <c r="J12" s="19">
        <v>4.57</v>
      </c>
      <c r="K12" s="19">
        <v>4.67</v>
      </c>
      <c r="L12" s="19">
        <v>3.98</v>
      </c>
      <c r="M12" s="83">
        <v>4.0999999999999996</v>
      </c>
      <c r="N12" s="83">
        <v>4.25</v>
      </c>
      <c r="O12" s="83">
        <v>4.8899999999999997</v>
      </c>
      <c r="P12" s="83">
        <v>5.41</v>
      </c>
    </row>
    <row r="13" spans="1:16" x14ac:dyDescent="0.3">
      <c r="A13" s="22">
        <v>3</v>
      </c>
      <c r="B13" s="23"/>
      <c r="C13" s="23"/>
      <c r="D13" s="23"/>
      <c r="E13" s="23"/>
      <c r="F13" s="23"/>
      <c r="G13" s="4"/>
    </row>
    <row r="14" spans="1:16" x14ac:dyDescent="0.3">
      <c r="A14" s="23"/>
      <c r="B14" s="23"/>
      <c r="C14" s="23"/>
      <c r="D14" s="23"/>
      <c r="E14" s="23"/>
      <c r="F14" s="23"/>
      <c r="G14" s="4"/>
    </row>
    <row r="15" spans="1:16" x14ac:dyDescent="0.3">
      <c r="A15" s="24" t="s">
        <v>214</v>
      </c>
      <c r="B15" s="24" t="s">
        <v>215</v>
      </c>
      <c r="C15" s="24" t="s">
        <v>216</v>
      </c>
      <c r="D15" s="23"/>
      <c r="E15" s="23"/>
      <c r="F15" s="23"/>
      <c r="G15" s="4"/>
    </row>
    <row r="16" spans="1:16" x14ac:dyDescent="0.25">
      <c r="A16" s="25" t="s">
        <v>217</v>
      </c>
      <c r="B16" s="25" t="s">
        <v>218</v>
      </c>
      <c r="C16" s="26"/>
      <c r="D16" s="23"/>
      <c r="E16" s="23"/>
      <c r="F16" s="23"/>
      <c r="G16" s="4"/>
    </row>
    <row r="17" spans="1:7" x14ac:dyDescent="0.3">
      <c r="A17" s="20" t="s">
        <v>219</v>
      </c>
      <c r="B17" s="20">
        <v>2016</v>
      </c>
      <c r="C17" s="20" t="s">
        <v>220</v>
      </c>
      <c r="D17" s="23"/>
      <c r="E17" s="23"/>
      <c r="F17" s="23"/>
      <c r="G17" s="4"/>
    </row>
    <row r="18" spans="1:7" x14ac:dyDescent="0.3">
      <c r="A18" s="20" t="s">
        <v>221</v>
      </c>
      <c r="B18" s="20">
        <v>2017</v>
      </c>
      <c r="C18" s="20" t="s">
        <v>222</v>
      </c>
      <c r="D18" s="23"/>
      <c r="E18" s="23"/>
      <c r="F18" s="23"/>
      <c r="G18" s="4"/>
    </row>
    <row r="19" spans="1:7" x14ac:dyDescent="0.3">
      <c r="A19" s="20" t="s">
        <v>223</v>
      </c>
      <c r="B19" s="20">
        <v>2018</v>
      </c>
      <c r="C19" s="20" t="s">
        <v>224</v>
      </c>
      <c r="D19" s="23"/>
      <c r="E19" s="23"/>
      <c r="F19" s="23"/>
      <c r="G19" s="4"/>
    </row>
    <row r="20" spans="1:7" x14ac:dyDescent="0.3">
      <c r="A20" s="20" t="s">
        <v>225</v>
      </c>
      <c r="B20" s="20">
        <v>2019</v>
      </c>
      <c r="C20" s="20" t="s">
        <v>226</v>
      </c>
      <c r="D20" s="23"/>
      <c r="E20" s="23"/>
      <c r="F20" s="23"/>
      <c r="G20" s="4"/>
    </row>
    <row r="21" spans="1:7" x14ac:dyDescent="0.3">
      <c r="A21" s="27">
        <v>5</v>
      </c>
      <c r="B21" s="20">
        <v>2020</v>
      </c>
      <c r="C21" s="20" t="s">
        <v>227</v>
      </c>
      <c r="D21" s="23"/>
      <c r="E21" s="17"/>
      <c r="F21" s="23"/>
      <c r="G21" s="4"/>
    </row>
    <row r="22" spans="1:7" x14ac:dyDescent="0.3">
      <c r="A22" s="28"/>
      <c r="B22" s="20">
        <v>2021</v>
      </c>
      <c r="C22" s="20" t="s">
        <v>228</v>
      </c>
      <c r="D22" s="23"/>
      <c r="E22" s="17"/>
      <c r="F22" s="23"/>
      <c r="G22" s="4"/>
    </row>
    <row r="23" spans="1:7" x14ac:dyDescent="0.3">
      <c r="A23" s="26"/>
      <c r="B23" s="20">
        <v>2022</v>
      </c>
      <c r="C23" s="20" t="s">
        <v>229</v>
      </c>
      <c r="D23" s="23"/>
      <c r="E23" s="23"/>
      <c r="F23" s="23"/>
      <c r="G23" s="4"/>
    </row>
    <row r="24" spans="1:7" x14ac:dyDescent="0.3">
      <c r="A24" s="29"/>
      <c r="B24" s="20">
        <v>2023</v>
      </c>
      <c r="C24" s="20" t="s">
        <v>230</v>
      </c>
    </row>
    <row r="25" spans="1:7" x14ac:dyDescent="0.3">
      <c r="A25" s="29"/>
      <c r="B25" s="20">
        <v>2024</v>
      </c>
      <c r="C25" s="20" t="s">
        <v>231</v>
      </c>
    </row>
    <row r="26" spans="1:7" x14ac:dyDescent="0.3">
      <c r="A26" s="29"/>
      <c r="B26" s="27">
        <v>10</v>
      </c>
      <c r="C26" s="20" t="s">
        <v>232</v>
      </c>
    </row>
    <row r="27" spans="1:7" x14ac:dyDescent="0.3">
      <c r="A27" s="29"/>
      <c r="B27" s="29"/>
      <c r="C27" s="20" t="s">
        <v>233</v>
      </c>
    </row>
    <row r="28" spans="1:7" x14ac:dyDescent="0.3">
      <c r="A28" s="29"/>
      <c r="B28" s="29"/>
      <c r="C28" s="20" t="s">
        <v>234</v>
      </c>
    </row>
  </sheetData>
  <mergeCells count="4">
    <mergeCell ref="A1:B1"/>
    <mergeCell ref="E6:F6"/>
    <mergeCell ref="E7:F7"/>
    <mergeCell ref="A8:A9"/>
  </mergeCells>
  <dataValidations count="1">
    <dataValidation type="whole" operator="greaterThanOrEqual" allowBlank="1" errorTitle="Chybná hodnota" error="Vložit lze pouze kladná celočíselná hodnota." sqref="B7:F7 C24:C28 C21:D22 A8:B22 A5:B5 C8:IV20 A23:XFD23 D5:XFD5 A6:XFD6 A1:XFD4 F21:IV22 H7:IV7" xr:uid="{E245DF1A-4489-4904-972D-33B3CFE989FC}">
      <formula1>0</formula1>
      <formula2>0</formula2>
    </dataValidation>
  </dataValidations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P28"/>
  <sheetViews>
    <sheetView showGridLines="0" workbookViewId="0">
      <selection activeCell="P12" sqref="P12"/>
    </sheetView>
  </sheetViews>
  <sheetFormatPr defaultColWidth="9.109375" defaultRowHeight="14.4" x14ac:dyDescent="0.3"/>
  <cols>
    <col min="1" max="1" width="48.109375" style="2" customWidth="1"/>
    <col min="2" max="2" width="10.5546875" style="2" customWidth="1"/>
    <col min="3" max="7" width="10.44140625" style="2" customWidth="1"/>
    <col min="8" max="16384" width="9.109375" style="2"/>
  </cols>
  <sheetData>
    <row r="1" spans="1:16" x14ac:dyDescent="0.3">
      <c r="A1" s="130" t="s">
        <v>207</v>
      </c>
      <c r="B1" s="130"/>
    </row>
    <row r="2" spans="1:16" x14ac:dyDescent="0.3">
      <c r="A2" s="13" t="s">
        <v>208</v>
      </c>
      <c r="B2" s="14" t="b">
        <f>IF(data!B22=1,"2010",IF(data!B22=2,"2011",IF(data!B22=3,"2012",IF(data!B22=4,"2013",IF(data!B22=5,"2014",IF(data!B22=6,"2015"))))))</f>
        <v>0</v>
      </c>
      <c r="C2" s="4"/>
      <c r="D2" s="4"/>
      <c r="E2" s="4"/>
      <c r="F2" s="4"/>
      <c r="G2" s="4"/>
    </row>
    <row r="3" spans="1:16" x14ac:dyDescent="0.3">
      <c r="A3" s="15"/>
      <c r="B3" s="16"/>
      <c r="C3" s="4"/>
      <c r="D3" s="4"/>
      <c r="E3" s="4"/>
      <c r="F3" s="4"/>
      <c r="G3" s="4"/>
      <c r="H3" s="4"/>
    </row>
    <row r="4" spans="1:16" x14ac:dyDescent="0.3">
      <c r="A4" s="15"/>
      <c r="B4" s="16"/>
      <c r="C4" s="4"/>
      <c r="D4" s="4"/>
      <c r="E4" s="4"/>
      <c r="F4" s="4"/>
      <c r="G4" s="4"/>
      <c r="H4" s="4"/>
    </row>
    <row r="5" spans="1:16" x14ac:dyDescent="0.3">
      <c r="A5" s="15" t="s">
        <v>209</v>
      </c>
      <c r="B5" s="16" t="b">
        <f>IF(data!$B$26=1,data!H12,IF(data!$B$26=2,data!I12,IF(data!$B$26=3,data!J12,IF(data!$B$26=4,data!K12,IF(data!$B$26=5,data!L12,IF(data!$B$26=6,data!M12,IF(data!$B$26=7,N12,IF(data!$B$26=8,O12,IF(data!$B$26=9,P12)))))))))</f>
        <v>0</v>
      </c>
      <c r="D5" s="4"/>
      <c r="E5" s="4"/>
      <c r="F5" s="4"/>
      <c r="G5" s="4"/>
      <c r="H5" s="4"/>
    </row>
    <row r="6" spans="1:16" x14ac:dyDescent="0.3">
      <c r="A6" s="4"/>
      <c r="B6" s="4"/>
      <c r="C6" s="4"/>
      <c r="D6" s="4"/>
      <c r="E6" s="122" t="s">
        <v>210</v>
      </c>
      <c r="F6" s="122"/>
      <c r="G6" s="4">
        <f ca="1">IF(AND(data!$G$7,B25&gt;1),data!$G$7,"Pro tento rok neni cenik")</f>
        <v>5.95</v>
      </c>
      <c r="H6" s="4"/>
    </row>
    <row r="7" spans="1:16" x14ac:dyDescent="0.3">
      <c r="A7" s="17"/>
      <c r="B7" s="4"/>
      <c r="C7" s="4"/>
      <c r="D7" s="4"/>
      <c r="E7" s="122" t="s">
        <v>211</v>
      </c>
      <c r="F7" s="122"/>
      <c r="G7" s="17">
        <f ca="1">OFFSET($H$10,$A$13-1,$B$26-2)</f>
        <v>5.95</v>
      </c>
      <c r="H7" s="4"/>
    </row>
    <row r="8" spans="1:16" ht="15" customHeight="1" x14ac:dyDescent="0.3">
      <c r="A8" s="131" t="s">
        <v>212</v>
      </c>
      <c r="B8" s="18" t="s">
        <v>213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131"/>
      <c r="B9" s="18">
        <v>2010</v>
      </c>
      <c r="C9" s="18">
        <v>2011</v>
      </c>
      <c r="D9" s="18">
        <v>2012</v>
      </c>
      <c r="E9" s="18">
        <v>2013</v>
      </c>
      <c r="F9" s="18">
        <v>2014</v>
      </c>
      <c r="G9" s="18">
        <v>2015</v>
      </c>
      <c r="H9" s="18">
        <v>2016</v>
      </c>
      <c r="I9" s="18">
        <v>2017</v>
      </c>
      <c r="J9" s="18">
        <v>2018</v>
      </c>
      <c r="K9" s="18">
        <v>2019</v>
      </c>
      <c r="L9" s="18">
        <v>2020</v>
      </c>
      <c r="M9" s="18">
        <v>2021</v>
      </c>
      <c r="N9" s="18">
        <v>2022</v>
      </c>
      <c r="O9" s="18">
        <v>2023</v>
      </c>
      <c r="P9" s="18">
        <v>2024</v>
      </c>
    </row>
    <row r="10" spans="1:16" x14ac:dyDescent="0.3">
      <c r="A10" s="15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x14ac:dyDescent="0.3">
      <c r="A11" s="20"/>
      <c r="B11" s="21"/>
      <c r="C11" s="21"/>
      <c r="D11" s="21"/>
      <c r="E11" s="21"/>
      <c r="F11" s="21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x14ac:dyDescent="0.3">
      <c r="A12" s="20" t="s">
        <v>356</v>
      </c>
      <c r="B12" s="21">
        <v>2.4</v>
      </c>
      <c r="C12" s="21">
        <v>3</v>
      </c>
      <c r="D12" s="21">
        <v>3.4</v>
      </c>
      <c r="E12" s="21">
        <v>3.9</v>
      </c>
      <c r="F12" s="21">
        <v>4.4000000000000004</v>
      </c>
      <c r="G12" s="19">
        <v>4.42</v>
      </c>
      <c r="H12" s="19">
        <v>4.43</v>
      </c>
      <c r="I12" s="19">
        <v>4.46</v>
      </c>
      <c r="J12" s="19">
        <v>4.57</v>
      </c>
      <c r="K12" s="19">
        <v>4.67</v>
      </c>
      <c r="L12" s="19">
        <v>3.98</v>
      </c>
      <c r="M12" s="83">
        <v>4.0999999999999996</v>
      </c>
      <c r="N12" s="83">
        <v>4.25</v>
      </c>
      <c r="O12" s="83">
        <v>4.8899999999999997</v>
      </c>
      <c r="P12" s="83">
        <v>5.95</v>
      </c>
    </row>
    <row r="13" spans="1:16" x14ac:dyDescent="0.3">
      <c r="A13" s="22">
        <v>3</v>
      </c>
      <c r="B13" s="23"/>
      <c r="C13" s="23"/>
      <c r="D13" s="23"/>
      <c r="E13" s="23"/>
      <c r="F13" s="23"/>
      <c r="G13" s="4"/>
    </row>
    <row r="14" spans="1:16" x14ac:dyDescent="0.3">
      <c r="A14" s="23"/>
      <c r="B14" s="23"/>
      <c r="C14" s="23"/>
      <c r="D14" s="23"/>
      <c r="E14" s="23"/>
      <c r="F14" s="23"/>
      <c r="G14" s="4"/>
    </row>
    <row r="15" spans="1:16" x14ac:dyDescent="0.3">
      <c r="A15" s="24" t="s">
        <v>214</v>
      </c>
      <c r="B15" s="24" t="s">
        <v>215</v>
      </c>
      <c r="C15" s="24" t="s">
        <v>216</v>
      </c>
      <c r="D15" s="23"/>
      <c r="E15" s="23"/>
      <c r="F15" s="23"/>
      <c r="G15" s="4"/>
    </row>
    <row r="16" spans="1:16" x14ac:dyDescent="0.25">
      <c r="A16" s="25" t="s">
        <v>217</v>
      </c>
      <c r="B16" s="25" t="s">
        <v>218</v>
      </c>
      <c r="C16" s="26"/>
      <c r="D16" s="23"/>
      <c r="E16" s="23"/>
      <c r="F16" s="23"/>
      <c r="G16" s="4"/>
    </row>
    <row r="17" spans="1:7" x14ac:dyDescent="0.3">
      <c r="A17" s="20" t="s">
        <v>219</v>
      </c>
      <c r="B17" s="20">
        <v>2016</v>
      </c>
      <c r="C17" s="20" t="s">
        <v>220</v>
      </c>
      <c r="D17" s="23"/>
      <c r="E17" s="23"/>
      <c r="F17" s="23"/>
      <c r="G17" s="4"/>
    </row>
    <row r="18" spans="1:7" x14ac:dyDescent="0.3">
      <c r="A18" s="20" t="s">
        <v>221</v>
      </c>
      <c r="B18" s="20">
        <v>2017</v>
      </c>
      <c r="C18" s="20" t="s">
        <v>222</v>
      </c>
      <c r="D18" s="23"/>
      <c r="E18" s="23"/>
      <c r="F18" s="23"/>
      <c r="G18" s="4"/>
    </row>
    <row r="19" spans="1:7" x14ac:dyDescent="0.3">
      <c r="A19" s="20" t="s">
        <v>223</v>
      </c>
      <c r="B19" s="20">
        <v>2018</v>
      </c>
      <c r="C19" s="20" t="s">
        <v>224</v>
      </c>
      <c r="D19" s="23"/>
      <c r="E19" s="23"/>
      <c r="F19" s="23"/>
      <c r="G19" s="4"/>
    </row>
    <row r="20" spans="1:7" x14ac:dyDescent="0.3">
      <c r="A20" s="20" t="s">
        <v>225</v>
      </c>
      <c r="B20" s="20">
        <v>2019</v>
      </c>
      <c r="C20" s="20" t="s">
        <v>226</v>
      </c>
      <c r="D20" s="23"/>
      <c r="E20" s="23"/>
      <c r="F20" s="23"/>
      <c r="G20" s="4"/>
    </row>
    <row r="21" spans="1:7" x14ac:dyDescent="0.3">
      <c r="A21" s="27">
        <v>5</v>
      </c>
      <c r="B21" s="20">
        <v>2020</v>
      </c>
      <c r="C21" s="20" t="s">
        <v>227</v>
      </c>
      <c r="D21" s="23"/>
      <c r="E21" s="17"/>
      <c r="F21" s="23"/>
      <c r="G21" s="4"/>
    </row>
    <row r="22" spans="1:7" x14ac:dyDescent="0.3">
      <c r="A22" s="28"/>
      <c r="B22" s="20">
        <v>2021</v>
      </c>
      <c r="C22" s="20" t="s">
        <v>228</v>
      </c>
      <c r="D22" s="23"/>
      <c r="E22" s="17"/>
      <c r="F22" s="23"/>
      <c r="G22" s="4"/>
    </row>
    <row r="23" spans="1:7" x14ac:dyDescent="0.3">
      <c r="A23" s="26"/>
      <c r="B23" s="20">
        <v>2022</v>
      </c>
      <c r="C23" s="20" t="s">
        <v>229</v>
      </c>
      <c r="D23" s="23"/>
      <c r="E23" s="23"/>
      <c r="F23" s="23"/>
      <c r="G23" s="4"/>
    </row>
    <row r="24" spans="1:7" x14ac:dyDescent="0.3">
      <c r="A24" s="29"/>
      <c r="B24" s="20">
        <v>2023</v>
      </c>
      <c r="C24" s="20" t="s">
        <v>230</v>
      </c>
    </row>
    <row r="25" spans="1:7" x14ac:dyDescent="0.3">
      <c r="A25" s="29"/>
      <c r="B25" s="20">
        <v>2024</v>
      </c>
      <c r="C25" s="20" t="s">
        <v>231</v>
      </c>
    </row>
    <row r="26" spans="1:7" x14ac:dyDescent="0.3">
      <c r="A26" s="29"/>
      <c r="B26" s="27">
        <v>10</v>
      </c>
      <c r="C26" s="20" t="s">
        <v>232</v>
      </c>
    </row>
    <row r="27" spans="1:7" x14ac:dyDescent="0.3">
      <c r="A27" s="29"/>
      <c r="B27" s="29"/>
      <c r="C27" s="20" t="s">
        <v>233</v>
      </c>
    </row>
    <row r="28" spans="1:7" x14ac:dyDescent="0.3">
      <c r="A28" s="29"/>
      <c r="B28" s="29"/>
      <c r="C28" s="20" t="s">
        <v>234</v>
      </c>
    </row>
  </sheetData>
  <mergeCells count="4">
    <mergeCell ref="A1:B1"/>
    <mergeCell ref="E6:F6"/>
    <mergeCell ref="E7:F7"/>
    <mergeCell ref="A8:A9"/>
  </mergeCells>
  <dataValidations xWindow="2750" yWindow="54198" count="1">
    <dataValidation type="whole" operator="greaterThanOrEqual" allowBlank="1" errorTitle="Chybná hodnota" error="Vložit lze pouze kladná celočíselná hodnota." sqref="B7:F7 C24:C28 C21:D22 A8:B22 A5:B5 C8:IV20 A23:XFD23 D5:XFD5 A6:XFD6 A1:XFD4 F21:IV22 H7:IV7" xr:uid="{00000000-0002-0000-0200-000000000000}">
      <formula1>0</formula1>
      <formula2>0</formula2>
    </dataValidation>
  </dataValidations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/>
  <dimension ref="A1:I403"/>
  <sheetViews>
    <sheetView workbookViewId="0">
      <selection activeCell="C9" sqref="C9"/>
    </sheetView>
  </sheetViews>
  <sheetFormatPr defaultColWidth="11.5546875" defaultRowHeight="14.4" x14ac:dyDescent="0.3"/>
  <cols>
    <col min="1" max="1" width="12.6640625" style="9" customWidth="1"/>
    <col min="2" max="2" width="28.33203125" style="9" customWidth="1"/>
    <col min="3" max="4" width="16.6640625" style="9" bestFit="1" customWidth="1"/>
    <col min="5" max="5" width="22.88671875" style="76" bestFit="1" customWidth="1"/>
    <col min="6" max="6" width="31.6640625" style="76" bestFit="1" customWidth="1"/>
    <col min="7" max="16384" width="11.5546875" style="9"/>
  </cols>
  <sheetData>
    <row r="1" spans="1:6" x14ac:dyDescent="0.3">
      <c r="A1" s="30" t="s">
        <v>5</v>
      </c>
      <c r="B1" s="30" t="s">
        <v>235</v>
      </c>
      <c r="C1" s="70" t="s">
        <v>352</v>
      </c>
      <c r="D1" s="73" t="s">
        <v>353</v>
      </c>
      <c r="E1" s="77" t="s">
        <v>355</v>
      </c>
      <c r="F1" s="79" t="s">
        <v>354</v>
      </c>
    </row>
    <row r="2" spans="1:6" x14ac:dyDescent="0.3">
      <c r="A2" s="31">
        <f>'Hlášení počtu přípojek - (s DS)'!A12</f>
        <v>718</v>
      </c>
      <c r="B2" s="31" t="str">
        <f>'Hlášení počtu přípojek - (s DS)'!B12</f>
        <v>3 SAT</v>
      </c>
      <c r="C2" s="71">
        <f>'Hlášení počtu přípojek - (s DS)'!C12</f>
        <v>0</v>
      </c>
      <c r="D2" s="74">
        <f>'Hlášení počtu přípojek - (s DS)'!D12</f>
        <v>0</v>
      </c>
      <c r="E2" s="78">
        <f>C2+D2</f>
        <v>0</v>
      </c>
      <c r="F2" s="80">
        <f t="shared" ref="F2:F9" si="0">IF(C2&gt;=D2,C2,D2)</f>
        <v>0</v>
      </c>
    </row>
    <row r="3" spans="1:6" x14ac:dyDescent="0.3">
      <c r="A3" s="31">
        <f>'Hlášení počtu přípojek - (s DS)'!A13</f>
        <v>719</v>
      </c>
      <c r="B3" s="31" t="str">
        <f>'Hlášení počtu přípojek - (s DS)'!B13</f>
        <v>360 TuneBox</v>
      </c>
      <c r="C3" s="71">
        <f>'Hlášení počtu přípojek - (s DS)'!C13</f>
        <v>0</v>
      </c>
      <c r="D3" s="74">
        <f>'Hlášení počtu přípojek - (s DS)'!D13</f>
        <v>0</v>
      </c>
      <c r="E3" s="78">
        <f>C3+D3</f>
        <v>0</v>
      </c>
      <c r="F3" s="80">
        <f t="shared" si="0"/>
        <v>0</v>
      </c>
    </row>
    <row r="4" spans="1:6" x14ac:dyDescent="0.3">
      <c r="A4" s="31">
        <f>'Hlášení počtu přípojek - (s DS)'!A14</f>
        <v>1194</v>
      </c>
      <c r="B4" s="31" t="str">
        <f>'Hlášení počtu přípojek - (s DS)'!B14</f>
        <v>ABC TV</v>
      </c>
      <c r="C4" s="71">
        <f>'Hlášení počtu přípojek - (s DS)'!C14</f>
        <v>0</v>
      </c>
      <c r="D4" s="74">
        <f>'Hlášení počtu přípojek - (s DS)'!D14</f>
        <v>0</v>
      </c>
      <c r="E4" s="78">
        <f t="shared" ref="E4:E67" si="1">C4+D4</f>
        <v>0</v>
      </c>
      <c r="F4" s="80">
        <f t="shared" si="0"/>
        <v>0</v>
      </c>
    </row>
    <row r="5" spans="1:6" x14ac:dyDescent="0.3">
      <c r="A5" s="31">
        <f>'Hlášení počtu přípojek - (s DS)'!A15</f>
        <v>1195</v>
      </c>
      <c r="B5" s="31" t="str">
        <f>'Hlášení počtu přípojek - (s DS)'!B15</f>
        <v>Adventure</v>
      </c>
      <c r="C5" s="71">
        <f>'Hlášení počtu přípojek - (s DS)'!C15</f>
        <v>0</v>
      </c>
      <c r="D5" s="74">
        <f>'Hlášení počtu přípojek - (s DS)'!D15</f>
        <v>0</v>
      </c>
      <c r="E5" s="78">
        <f t="shared" si="1"/>
        <v>0</v>
      </c>
      <c r="F5" s="80">
        <f t="shared" si="0"/>
        <v>0</v>
      </c>
    </row>
    <row r="6" spans="1:6" x14ac:dyDescent="0.3">
      <c r="A6" s="31">
        <f>'Hlášení počtu přípojek - (s DS)'!A16</f>
        <v>723</v>
      </c>
      <c r="B6" s="31" t="str">
        <f>'Hlášení počtu přípojek - (s DS)'!B16</f>
        <v>Al Jazeera International</v>
      </c>
      <c r="C6" s="71">
        <f>'Hlášení počtu přípojek - (s DS)'!C16</f>
        <v>0</v>
      </c>
      <c r="D6" s="74">
        <f>'Hlášení počtu přípojek - (s DS)'!D16</f>
        <v>0</v>
      </c>
      <c r="E6" s="78">
        <f t="shared" si="1"/>
        <v>0</v>
      </c>
      <c r="F6" s="80">
        <f t="shared" si="0"/>
        <v>0</v>
      </c>
    </row>
    <row r="7" spans="1:6" x14ac:dyDescent="0.3">
      <c r="A7" s="31">
        <f>'Hlášení počtu přípojek - (s DS)'!A17</f>
        <v>905</v>
      </c>
      <c r="B7" s="31" t="str">
        <f>'Hlášení počtu přípojek - (s DS)'!B17</f>
        <v>AMC</v>
      </c>
      <c r="C7" s="71">
        <f>'Hlášení počtu přípojek - (s DS)'!C17</f>
        <v>0</v>
      </c>
      <c r="D7" s="74">
        <f>'Hlášení počtu přípojek - (s DS)'!D17</f>
        <v>0</v>
      </c>
      <c r="E7" s="78">
        <f t="shared" si="1"/>
        <v>0</v>
      </c>
      <c r="F7" s="80">
        <f t="shared" si="0"/>
        <v>0</v>
      </c>
    </row>
    <row r="8" spans="1:6" x14ac:dyDescent="0.3">
      <c r="A8" s="31">
        <f>'Hlášení počtu přípojek - (s DS)'!A18</f>
        <v>1085</v>
      </c>
      <c r="B8" s="31" t="str">
        <f>'Hlášení počtu přípojek - (s DS)'!B18</f>
        <v>AMC Europe</v>
      </c>
      <c r="C8" s="71">
        <f>'Hlášení počtu přípojek - (s DS)'!C18</f>
        <v>0</v>
      </c>
      <c r="D8" s="74">
        <f>'Hlášení počtu přípojek - (s DS)'!D18</f>
        <v>0</v>
      </c>
      <c r="E8" s="78">
        <f t="shared" si="1"/>
        <v>0</v>
      </c>
      <c r="F8" s="80">
        <f t="shared" si="0"/>
        <v>0</v>
      </c>
    </row>
    <row r="9" spans="1:6" x14ac:dyDescent="0.3">
      <c r="A9" s="31">
        <f>'Hlášení počtu přípojek - (s DS)'!A19</f>
        <v>725</v>
      </c>
      <c r="B9" s="31" t="str">
        <f>'Hlášení počtu přípojek - (s DS)'!B19</f>
        <v>AMS</v>
      </c>
      <c r="C9" s="71">
        <f>'Hlášení počtu přípojek - (s DS)'!C19</f>
        <v>0</v>
      </c>
      <c r="D9" s="74">
        <f>'Hlášení počtu přípojek - (s DS)'!D19</f>
        <v>0</v>
      </c>
      <c r="E9" s="78">
        <f t="shared" si="1"/>
        <v>0</v>
      </c>
      <c r="F9" s="80">
        <f t="shared" si="0"/>
        <v>0</v>
      </c>
    </row>
    <row r="10" spans="1:6" x14ac:dyDescent="0.3">
      <c r="A10" s="31">
        <f>'Hlášení počtu přípojek - (s DS)'!A20</f>
        <v>726</v>
      </c>
      <c r="B10" s="31" t="str">
        <f>'Hlášení počtu přípojek - (s DS)'!B20</f>
        <v>Animal Planet</v>
      </c>
      <c r="C10" s="71">
        <f>'Hlášení počtu přípojek - (s DS)'!C20</f>
        <v>0</v>
      </c>
      <c r="D10" s="74">
        <f>'Hlášení počtu přípojek - (s DS)'!D20</f>
        <v>0</v>
      </c>
      <c r="E10" s="78">
        <f t="shared" si="1"/>
        <v>0</v>
      </c>
      <c r="F10" s="80">
        <f t="shared" ref="F10:F73" si="2">IF(C10&gt;=D10,C10,D10)</f>
        <v>0</v>
      </c>
    </row>
    <row r="11" spans="1:6" x14ac:dyDescent="0.3">
      <c r="A11" s="31">
        <f>'Hlášení počtu přípojek - (s DS)'!A21</f>
        <v>727</v>
      </c>
      <c r="B11" s="31" t="str">
        <f>'Hlášení počtu přípojek - (s DS)'!B21</f>
        <v>Animax</v>
      </c>
      <c r="C11" s="71">
        <f>'Hlášení počtu přípojek - (s DS)'!C21</f>
        <v>0</v>
      </c>
      <c r="D11" s="74">
        <f>'Hlášení počtu přípojek - (s DS)'!D21</f>
        <v>0</v>
      </c>
      <c r="E11" s="78">
        <f t="shared" si="1"/>
        <v>0</v>
      </c>
      <c r="F11" s="80">
        <f t="shared" si="2"/>
        <v>0</v>
      </c>
    </row>
    <row r="12" spans="1:6" x14ac:dyDescent="0.3">
      <c r="A12" s="31">
        <f>'Hlášení počtu přípojek - (s DS)'!A22</f>
        <v>732</v>
      </c>
      <c r="B12" s="31" t="str">
        <f>'Hlášení počtu přípojek - (s DS)'!B22</f>
        <v>ARD</v>
      </c>
      <c r="C12" s="71">
        <f>'Hlášení počtu přípojek - (s DS)'!C22</f>
        <v>0</v>
      </c>
      <c r="D12" s="74">
        <f>'Hlášení počtu přípojek - (s DS)'!D22</f>
        <v>0</v>
      </c>
      <c r="E12" s="78">
        <f t="shared" si="1"/>
        <v>0</v>
      </c>
      <c r="F12" s="80">
        <f t="shared" si="2"/>
        <v>0</v>
      </c>
    </row>
    <row r="13" spans="1:6" x14ac:dyDescent="0.3">
      <c r="A13" s="31">
        <f>'Hlášení počtu přípojek - (s DS)'!A23</f>
        <v>733</v>
      </c>
      <c r="B13" s="31" t="str">
        <f>'Hlášení počtu přípojek - (s DS)'!B23</f>
        <v>ARD 1</v>
      </c>
      <c r="C13" s="71">
        <f>'Hlášení počtu přípojek - (s DS)'!C23</f>
        <v>0</v>
      </c>
      <c r="D13" s="74">
        <f>'Hlášení počtu přípojek - (s DS)'!D23</f>
        <v>0</v>
      </c>
      <c r="E13" s="78">
        <f t="shared" si="1"/>
        <v>0</v>
      </c>
      <c r="F13" s="80">
        <f t="shared" si="2"/>
        <v>0</v>
      </c>
    </row>
    <row r="14" spans="1:6" x14ac:dyDescent="0.3">
      <c r="A14" s="31">
        <f>'Hlášení počtu přípojek - (s DS)'!A24</f>
        <v>1086</v>
      </c>
      <c r="B14" s="31" t="str">
        <f>'Hlášení počtu přípojek - (s DS)'!B24</f>
        <v xml:space="preserve">Arena sport </v>
      </c>
      <c r="C14" s="71">
        <f>'Hlášení počtu přípojek - (s DS)'!C24</f>
        <v>0</v>
      </c>
      <c r="D14" s="74">
        <f>'Hlášení počtu přípojek - (s DS)'!D24</f>
        <v>0</v>
      </c>
      <c r="E14" s="78">
        <f t="shared" si="1"/>
        <v>0</v>
      </c>
      <c r="F14" s="80">
        <f t="shared" si="2"/>
        <v>0</v>
      </c>
    </row>
    <row r="15" spans="1:6" x14ac:dyDescent="0.3">
      <c r="A15" s="31">
        <f>'Hlášení počtu přípojek - (s DS)'!A25</f>
        <v>1087</v>
      </c>
      <c r="B15" s="31" t="str">
        <f>'Hlášení počtu přípojek - (s DS)'!B25</f>
        <v>Arena sport 2</v>
      </c>
      <c r="C15" s="71">
        <f>'Hlášení počtu přípojek - (s DS)'!C25</f>
        <v>0</v>
      </c>
      <c r="D15" s="74">
        <f>'Hlášení počtu přípojek - (s DS)'!D25</f>
        <v>0</v>
      </c>
      <c r="E15" s="78">
        <f t="shared" si="1"/>
        <v>0</v>
      </c>
      <c r="F15" s="80">
        <f t="shared" si="2"/>
        <v>0</v>
      </c>
    </row>
    <row r="16" spans="1:6" x14ac:dyDescent="0.3">
      <c r="A16" s="31">
        <f>'Hlášení počtu přípojek - (s DS)'!A26</f>
        <v>735</v>
      </c>
      <c r="B16" s="31" t="str">
        <f>'Hlášení počtu přípojek - (s DS)'!B26</f>
        <v>ARTE</v>
      </c>
      <c r="C16" s="71">
        <f>'Hlášení počtu přípojek - (s DS)'!C26</f>
        <v>0</v>
      </c>
      <c r="D16" s="74">
        <f>'Hlášení počtu přípojek - (s DS)'!D26</f>
        <v>0</v>
      </c>
      <c r="E16" s="78">
        <f t="shared" si="1"/>
        <v>0</v>
      </c>
      <c r="F16" s="80">
        <f t="shared" si="2"/>
        <v>0</v>
      </c>
    </row>
    <row r="17" spans="1:9" x14ac:dyDescent="0.3">
      <c r="A17" s="31">
        <f>'Hlášení počtu přípojek - (s DS)'!A27</f>
        <v>1246</v>
      </c>
      <c r="B17" s="31" t="str">
        <f>'Hlášení počtu přípojek - (s DS)'!B27</f>
        <v>Arti TV</v>
      </c>
      <c r="C17" s="71">
        <f>'Hlášení počtu přípojek - (s DS)'!C27</f>
        <v>0</v>
      </c>
      <c r="D17" s="74">
        <f>'Hlášení počtu přípojek - (s DS)'!D27</f>
        <v>0</v>
      </c>
      <c r="E17" s="78">
        <f t="shared" si="1"/>
        <v>0</v>
      </c>
      <c r="F17" s="80">
        <f t="shared" si="2"/>
        <v>0</v>
      </c>
    </row>
    <row r="18" spans="1:9" x14ac:dyDescent="0.3">
      <c r="A18" s="31">
        <f>'Hlášení počtu přípojek - (s DS)'!A28</f>
        <v>1088</v>
      </c>
      <c r="B18" s="31" t="str">
        <f>'Hlášení počtu přípojek - (s DS)'!B28</f>
        <v>Astra 3D demo</v>
      </c>
      <c r="C18" s="71">
        <f>'Hlášení počtu přípojek - (s DS)'!C28</f>
        <v>0</v>
      </c>
      <c r="D18" s="74">
        <f>'Hlášení počtu přípojek - (s DS)'!D28</f>
        <v>0</v>
      </c>
      <c r="E18" s="78">
        <f t="shared" si="1"/>
        <v>0</v>
      </c>
      <c r="F18" s="80">
        <f t="shared" si="2"/>
        <v>0</v>
      </c>
      <c r="I18" s="31"/>
    </row>
    <row r="19" spans="1:9" x14ac:dyDescent="0.3">
      <c r="A19" s="31">
        <f>'Hlášení počtu přípojek - (s DS)'!A29</f>
        <v>1075</v>
      </c>
      <c r="B19" s="31" t="str">
        <f>'Hlášení počtu přípojek - (s DS)'!B29</f>
        <v>ATM Rozrywka</v>
      </c>
      <c r="C19" s="71">
        <f>'Hlášení počtu přípojek - (s DS)'!C29</f>
        <v>0</v>
      </c>
      <c r="D19" s="74">
        <f>'Hlášení počtu přípojek - (s DS)'!D29</f>
        <v>0</v>
      </c>
      <c r="E19" s="78">
        <f t="shared" si="1"/>
        <v>0</v>
      </c>
      <c r="F19" s="80">
        <f t="shared" si="2"/>
        <v>0</v>
      </c>
    </row>
    <row r="20" spans="1:9" x14ac:dyDescent="0.3">
      <c r="A20" s="31">
        <f>'Hlášení počtu přípojek - (s DS)'!A30</f>
        <v>1089</v>
      </c>
      <c r="B20" s="31" t="str">
        <f>'Hlášení počtu přípojek - (s DS)'!B30</f>
        <v>ATV 2</v>
      </c>
      <c r="C20" s="71">
        <f>'Hlášení počtu přípojek - (s DS)'!C30</f>
        <v>0</v>
      </c>
      <c r="D20" s="74">
        <f>'Hlášení počtu přípojek - (s DS)'!D30</f>
        <v>0</v>
      </c>
      <c r="E20" s="78">
        <f t="shared" si="1"/>
        <v>0</v>
      </c>
      <c r="F20" s="80">
        <f t="shared" si="2"/>
        <v>0</v>
      </c>
    </row>
    <row r="21" spans="1:9" x14ac:dyDescent="0.3">
      <c r="A21" s="31">
        <f>'Hlášení počtu přípojek - (s DS)'!A31</f>
        <v>737</v>
      </c>
      <c r="B21" s="31" t="str">
        <f>'Hlášení počtu přípojek - (s DS)'!B31</f>
        <v>Auto Moto Sport</v>
      </c>
      <c r="C21" s="71">
        <f>'Hlášení počtu přípojek - (s DS)'!C31</f>
        <v>0</v>
      </c>
      <c r="D21" s="74">
        <f>'Hlášení počtu přípojek - (s DS)'!D31</f>
        <v>0</v>
      </c>
      <c r="E21" s="78">
        <f t="shared" si="1"/>
        <v>0</v>
      </c>
      <c r="F21" s="80">
        <f t="shared" si="2"/>
        <v>0</v>
      </c>
    </row>
    <row r="22" spans="1:9" x14ac:dyDescent="0.3">
      <c r="A22" s="31">
        <f>'Hlášení počtu přípojek - (s DS)'!A32</f>
        <v>738</v>
      </c>
      <c r="B22" s="31" t="str">
        <f>'Hlášení počtu přípojek - (s DS)'!B32</f>
        <v>AXN</v>
      </c>
      <c r="C22" s="71">
        <f>'Hlášení počtu přípojek - (s DS)'!C32</f>
        <v>0</v>
      </c>
      <c r="D22" s="74">
        <f>'Hlášení počtu přípojek - (s DS)'!D32</f>
        <v>0</v>
      </c>
      <c r="E22" s="78">
        <f t="shared" si="1"/>
        <v>0</v>
      </c>
      <c r="F22" s="80">
        <f t="shared" si="2"/>
        <v>0</v>
      </c>
    </row>
    <row r="23" spans="1:9" x14ac:dyDescent="0.3">
      <c r="A23" s="31">
        <f>'Hlášení počtu přípojek - (s DS)'!A33</f>
        <v>739</v>
      </c>
      <c r="B23" s="31" t="str">
        <f>'Hlášení počtu přípojek - (s DS)'!B33</f>
        <v>AXN Black</v>
      </c>
      <c r="C23" s="71">
        <f>'Hlášení počtu přípojek - (s DS)'!C33</f>
        <v>0</v>
      </c>
      <c r="D23" s="74">
        <f>'Hlášení počtu přípojek - (s DS)'!D33</f>
        <v>0</v>
      </c>
      <c r="E23" s="78">
        <f t="shared" si="1"/>
        <v>0</v>
      </c>
      <c r="F23" s="80">
        <f t="shared" si="2"/>
        <v>0</v>
      </c>
    </row>
    <row r="24" spans="1:9" x14ac:dyDescent="0.3">
      <c r="A24" s="31">
        <f>'Hlášení počtu přípojek - (s DS)'!A34</f>
        <v>740</v>
      </c>
      <c r="B24" s="31" t="str">
        <f>'Hlášení počtu přípojek - (s DS)'!B34</f>
        <v>AXN Crime</v>
      </c>
      <c r="C24" s="71">
        <f>'Hlášení počtu přípojek - (s DS)'!C34</f>
        <v>0</v>
      </c>
      <c r="D24" s="74">
        <f>'Hlášení počtu přípojek - (s DS)'!D34</f>
        <v>0</v>
      </c>
      <c r="E24" s="78">
        <f t="shared" si="1"/>
        <v>0</v>
      </c>
      <c r="F24" s="80">
        <f t="shared" si="2"/>
        <v>0</v>
      </c>
    </row>
    <row r="25" spans="1:9" x14ac:dyDescent="0.3">
      <c r="A25" s="31">
        <f>'Hlášení počtu přípojek - (s DS)'!A35</f>
        <v>742</v>
      </c>
      <c r="B25" s="31" t="str">
        <f>'Hlášení počtu přípojek - (s DS)'!B35</f>
        <v>AXN White</v>
      </c>
      <c r="C25" s="71">
        <f>'Hlášení počtu přípojek - (s DS)'!C35</f>
        <v>0</v>
      </c>
      <c r="D25" s="74">
        <f>'Hlášení počtu přípojek - (s DS)'!D35</f>
        <v>0</v>
      </c>
      <c r="E25" s="78">
        <f t="shared" si="1"/>
        <v>0</v>
      </c>
      <c r="F25" s="80">
        <f t="shared" si="2"/>
        <v>0</v>
      </c>
    </row>
    <row r="26" spans="1:9" x14ac:dyDescent="0.3">
      <c r="A26" s="31">
        <f>'Hlášení počtu přípojek - (s DS)'!A36</f>
        <v>743</v>
      </c>
      <c r="B26" s="31" t="str">
        <f>'Hlášení počtu přípojek - (s DS)'!B36</f>
        <v>Baby TV</v>
      </c>
      <c r="C26" s="71">
        <f>'Hlášení počtu přípojek - (s DS)'!C36</f>
        <v>0</v>
      </c>
      <c r="D26" s="74">
        <f>'Hlášení počtu přípojek - (s DS)'!D36</f>
        <v>0</v>
      </c>
      <c r="E26" s="78">
        <f t="shared" si="1"/>
        <v>0</v>
      </c>
      <c r="F26" s="80">
        <f t="shared" si="2"/>
        <v>0</v>
      </c>
    </row>
    <row r="27" spans="1:9" x14ac:dyDescent="0.3">
      <c r="A27" s="31">
        <f>'Hlášení počtu přípojek - (s DS)'!A37</f>
        <v>744</v>
      </c>
      <c r="B27" s="31" t="str">
        <f>'Hlášení počtu přípojek - (s DS)'!B37</f>
        <v xml:space="preserve">Barrandov Krimi </v>
      </c>
      <c r="C27" s="71">
        <f>'Hlášení počtu přípojek - (s DS)'!C37</f>
        <v>0</v>
      </c>
      <c r="D27" s="74">
        <f>'Hlášení počtu přípojek - (s DS)'!D37</f>
        <v>0</v>
      </c>
      <c r="E27" s="78">
        <f t="shared" si="1"/>
        <v>0</v>
      </c>
      <c r="F27" s="80">
        <f t="shared" si="2"/>
        <v>0</v>
      </c>
    </row>
    <row r="28" spans="1:9" x14ac:dyDescent="0.3">
      <c r="A28" s="31">
        <f>'Hlášení počtu přípojek - (s DS)'!A38</f>
        <v>745</v>
      </c>
      <c r="B28" s="31" t="str">
        <f>'Hlášení počtu přípojek - (s DS)'!B38</f>
        <v>Barrandov TV</v>
      </c>
      <c r="C28" s="71">
        <f>'Hlášení počtu přípojek - (s DS)'!C38</f>
        <v>0</v>
      </c>
      <c r="D28" s="74">
        <f>'Hlášení počtu přípojek - (s DS)'!D38</f>
        <v>0</v>
      </c>
      <c r="E28" s="78">
        <f t="shared" si="1"/>
        <v>0</v>
      </c>
      <c r="F28" s="80">
        <f t="shared" si="2"/>
        <v>0</v>
      </c>
    </row>
    <row r="29" spans="1:9" x14ac:dyDescent="0.3">
      <c r="A29" s="31">
        <f>'Hlášení počtu přípojek - (s DS)'!A39</f>
        <v>746</v>
      </c>
      <c r="B29" s="31" t="str">
        <f>'Hlášení počtu přípojek - (s DS)'!B39</f>
        <v>BBC 1</v>
      </c>
      <c r="C29" s="71">
        <f>'Hlášení počtu přípojek - (s DS)'!C39</f>
        <v>0</v>
      </c>
      <c r="D29" s="74">
        <f>'Hlášení počtu přípojek - (s DS)'!D39</f>
        <v>0</v>
      </c>
      <c r="E29" s="78">
        <f t="shared" si="1"/>
        <v>0</v>
      </c>
      <c r="F29" s="80">
        <f t="shared" si="2"/>
        <v>0</v>
      </c>
    </row>
    <row r="30" spans="1:9" x14ac:dyDescent="0.3">
      <c r="A30" s="31">
        <f>'Hlášení počtu přípojek - (s DS)'!A40</f>
        <v>1196</v>
      </c>
      <c r="B30" s="31" t="str">
        <f>'Hlášení počtu přípojek - (s DS)'!B40</f>
        <v>BBC Earth</v>
      </c>
      <c r="C30" s="71">
        <f>'Hlášení počtu přípojek - (s DS)'!C40</f>
        <v>0</v>
      </c>
      <c r="D30" s="74">
        <f>'Hlášení počtu přípojek - (s DS)'!D40</f>
        <v>0</v>
      </c>
      <c r="E30" s="78">
        <f t="shared" si="1"/>
        <v>0</v>
      </c>
      <c r="F30" s="80">
        <f t="shared" si="2"/>
        <v>0</v>
      </c>
    </row>
    <row r="31" spans="1:9" x14ac:dyDescent="0.3">
      <c r="A31" s="31">
        <f>'Hlášení počtu přípojek - (s DS)'!A41</f>
        <v>748</v>
      </c>
      <c r="B31" s="31" t="str">
        <f>'Hlášení počtu přípojek - (s DS)'!B41</f>
        <v>BBC News</v>
      </c>
      <c r="C31" s="71">
        <f>'Hlášení počtu přípojek - (s DS)'!C41</f>
        <v>0</v>
      </c>
      <c r="D31" s="74">
        <f>'Hlášení počtu přípojek - (s DS)'!D41</f>
        <v>0</v>
      </c>
      <c r="E31" s="78">
        <f t="shared" si="1"/>
        <v>0</v>
      </c>
      <c r="F31" s="80">
        <f t="shared" si="2"/>
        <v>0</v>
      </c>
    </row>
    <row r="32" spans="1:9" x14ac:dyDescent="0.3">
      <c r="A32" s="31">
        <f>'Hlášení počtu přípojek - (s DS)'!A42</f>
        <v>750</v>
      </c>
      <c r="B32" s="31" t="str">
        <f>'Hlášení počtu přípojek - (s DS)'!B42</f>
        <v>BBC World</v>
      </c>
      <c r="C32" s="71">
        <f>'Hlášení počtu přípojek - (s DS)'!C42</f>
        <v>0</v>
      </c>
      <c r="D32" s="74">
        <f>'Hlášení počtu přípojek - (s DS)'!D42</f>
        <v>0</v>
      </c>
      <c r="E32" s="78">
        <f t="shared" si="1"/>
        <v>0</v>
      </c>
      <c r="F32" s="80">
        <f t="shared" si="2"/>
        <v>0</v>
      </c>
    </row>
    <row r="33" spans="1:6" x14ac:dyDescent="0.3">
      <c r="A33" s="31">
        <f>'Hlášení počtu přípojek - (s DS)'!A43</f>
        <v>1112</v>
      </c>
      <c r="B33" s="31" t="str">
        <f>'Hlášení počtu přípojek - (s DS)'!B43</f>
        <v>Be2Can</v>
      </c>
      <c r="C33" s="71">
        <f>'Hlášení počtu přípojek - (s DS)'!C43</f>
        <v>0</v>
      </c>
      <c r="D33" s="74">
        <f>'Hlášení počtu přípojek - (s DS)'!D43</f>
        <v>0</v>
      </c>
      <c r="E33" s="78">
        <f t="shared" si="1"/>
        <v>0</v>
      </c>
      <c r="F33" s="80">
        <f t="shared" si="2"/>
        <v>0</v>
      </c>
    </row>
    <row r="34" spans="1:6" x14ac:dyDescent="0.3">
      <c r="A34" s="31">
        <f>'Hlášení počtu přípojek - (s DS)'!A44</f>
        <v>753</v>
      </c>
      <c r="B34" s="31" t="str">
        <f>'Hlášení počtu přípojek - (s DS)'!B44</f>
        <v>Bloomberg TV</v>
      </c>
      <c r="C34" s="71">
        <f>'Hlášení počtu přípojek - (s DS)'!C44</f>
        <v>0</v>
      </c>
      <c r="D34" s="74">
        <f>'Hlášení počtu přípojek - (s DS)'!D44</f>
        <v>0</v>
      </c>
      <c r="E34" s="78">
        <f t="shared" si="1"/>
        <v>0</v>
      </c>
      <c r="F34" s="80">
        <f t="shared" si="2"/>
        <v>0</v>
      </c>
    </row>
    <row r="35" spans="1:6" x14ac:dyDescent="0.3">
      <c r="A35" s="31">
        <f>'Hlášení počtu přípojek - (s DS)'!A45</f>
        <v>754</v>
      </c>
      <c r="B35" s="31" t="str">
        <f>'Hlášení počtu přípojek - (s DS)'!B45</f>
        <v>Blue Hustler</v>
      </c>
      <c r="C35" s="71">
        <f>'Hlášení počtu přípojek - (s DS)'!C45</f>
        <v>0</v>
      </c>
      <c r="D35" s="74">
        <f>'Hlášení počtu přípojek - (s DS)'!D45</f>
        <v>0</v>
      </c>
      <c r="E35" s="78">
        <f t="shared" si="1"/>
        <v>0</v>
      </c>
      <c r="F35" s="80">
        <f t="shared" si="2"/>
        <v>0</v>
      </c>
    </row>
    <row r="36" spans="1:6" x14ac:dyDescent="0.3">
      <c r="A36" s="31">
        <f>'Hlášení počtu přípojek - (s DS)'!A46</f>
        <v>755</v>
      </c>
      <c r="B36" s="31" t="str">
        <f>'Hlášení počtu přípojek - (s DS)'!B46</f>
        <v>Boomerang</v>
      </c>
      <c r="C36" s="71">
        <f>'Hlášení počtu přípojek - (s DS)'!C46</f>
        <v>0</v>
      </c>
      <c r="D36" s="74">
        <f>'Hlášení počtu přípojek - (s DS)'!D46</f>
        <v>0</v>
      </c>
      <c r="E36" s="78">
        <f t="shared" si="1"/>
        <v>0</v>
      </c>
      <c r="F36" s="80">
        <f t="shared" si="2"/>
        <v>0</v>
      </c>
    </row>
    <row r="37" spans="1:6" x14ac:dyDescent="0.3">
      <c r="A37" s="31">
        <f>'Hlášení počtu přípojek - (s DS)'!A47</f>
        <v>756</v>
      </c>
      <c r="B37" s="31" t="str">
        <f>'Hlášení počtu přípojek - (s DS)'!B47</f>
        <v>BR (BR3)</v>
      </c>
      <c r="C37" s="71">
        <f>'Hlášení počtu přípojek - (s DS)'!C47</f>
        <v>0</v>
      </c>
      <c r="D37" s="74">
        <f>'Hlášení počtu přípojek - (s DS)'!D47</f>
        <v>0</v>
      </c>
      <c r="E37" s="78">
        <f t="shared" si="1"/>
        <v>0</v>
      </c>
      <c r="F37" s="80">
        <f t="shared" si="2"/>
        <v>0</v>
      </c>
    </row>
    <row r="38" spans="1:6" x14ac:dyDescent="0.3">
      <c r="A38" s="31">
        <f>'Hlášení počtu přípojek - (s DS)'!A48</f>
        <v>1197</v>
      </c>
      <c r="B38" s="31" t="str">
        <f>'Hlášení počtu přípojek - (s DS)'!B48</f>
        <v>Brava</v>
      </c>
      <c r="C38" s="71">
        <f>'Hlášení počtu přípojek - (s DS)'!C48</f>
        <v>0</v>
      </c>
      <c r="D38" s="74">
        <f>'Hlášení počtu přípojek - (s DS)'!D48</f>
        <v>0</v>
      </c>
      <c r="E38" s="78">
        <f t="shared" si="1"/>
        <v>0</v>
      </c>
      <c r="F38" s="80">
        <f t="shared" si="2"/>
        <v>0</v>
      </c>
    </row>
    <row r="39" spans="1:6" x14ac:dyDescent="0.3">
      <c r="A39" s="31">
        <f>'Hlášení počtu přípojek - (s DS)'!A49</f>
        <v>757</v>
      </c>
      <c r="B39" s="31" t="str">
        <f>'Hlášení počtu přípojek - (s DS)'!B49</f>
        <v xml:space="preserve">Brazzers TV </v>
      </c>
      <c r="C39" s="71">
        <f>'Hlášení počtu přípojek - (s DS)'!C49</f>
        <v>0</v>
      </c>
      <c r="D39" s="74">
        <f>'Hlášení počtu přípojek - (s DS)'!D49</f>
        <v>0</v>
      </c>
      <c r="E39" s="78">
        <f t="shared" si="1"/>
        <v>0</v>
      </c>
      <c r="F39" s="80">
        <f t="shared" si="2"/>
        <v>0</v>
      </c>
    </row>
    <row r="40" spans="1:6" x14ac:dyDescent="0.3">
      <c r="A40" s="31">
        <f>'Hlášení počtu přípojek - (s DS)'!A50</f>
        <v>758</v>
      </c>
      <c r="B40" s="31" t="str">
        <f>'Hlášení počtu přípojek - (s DS)'!B50</f>
        <v>BTV</v>
      </c>
      <c r="C40" s="71">
        <f>'Hlášení počtu přípojek - (s DS)'!C50</f>
        <v>0</v>
      </c>
      <c r="D40" s="74">
        <f>'Hlášení počtu přípojek - (s DS)'!D50</f>
        <v>0</v>
      </c>
      <c r="E40" s="78">
        <f t="shared" si="1"/>
        <v>0</v>
      </c>
      <c r="F40" s="80">
        <f t="shared" si="2"/>
        <v>0</v>
      </c>
    </row>
    <row r="41" spans="1:6" x14ac:dyDescent="0.3">
      <c r="A41" s="31">
        <f>'Hlášení počtu přípojek - (s DS)'!A51</f>
        <v>1170</v>
      </c>
      <c r="B41" s="31" t="str">
        <f>'Hlášení počtu přípojek - (s DS)'!B51</f>
        <v>B-TV (TV Brno)</v>
      </c>
      <c r="C41" s="71">
        <f>'Hlášení počtu přípojek - (s DS)'!C51</f>
        <v>0</v>
      </c>
      <c r="D41" s="74">
        <f>'Hlášení počtu přípojek - (s DS)'!D51</f>
        <v>0</v>
      </c>
      <c r="E41" s="78">
        <f t="shared" si="1"/>
        <v>0</v>
      </c>
      <c r="F41" s="80">
        <f t="shared" si="2"/>
        <v>0</v>
      </c>
    </row>
    <row r="42" spans="1:6" x14ac:dyDescent="0.3">
      <c r="A42" s="31">
        <f>'Hlášení počtu přípojek - (s DS)'!A52</f>
        <v>1092</v>
      </c>
      <c r="B42" s="31" t="str">
        <f>'Hlášení počtu přípojek - (s DS)'!B52</f>
        <v>Canal 24 Horas</v>
      </c>
      <c r="C42" s="71">
        <f>'Hlášení počtu přípojek - (s DS)'!C52</f>
        <v>0</v>
      </c>
      <c r="D42" s="74">
        <f>'Hlášení počtu přípojek - (s DS)'!D52</f>
        <v>0</v>
      </c>
      <c r="E42" s="78">
        <f t="shared" si="1"/>
        <v>0</v>
      </c>
      <c r="F42" s="80">
        <f t="shared" si="2"/>
        <v>0</v>
      </c>
    </row>
    <row r="43" spans="1:6" x14ac:dyDescent="0.3">
      <c r="A43" s="31">
        <f>'Hlášení počtu přípojek - (s DS)'!A53</f>
        <v>1198</v>
      </c>
      <c r="B43" s="31" t="str">
        <f>'Hlášení počtu přípojek - (s DS)'!B53</f>
        <v>Cantv</v>
      </c>
      <c r="C43" s="71">
        <f>'Hlášení počtu přípojek - (s DS)'!C53</f>
        <v>0</v>
      </c>
      <c r="D43" s="74">
        <f>'Hlášení počtu přípojek - (s DS)'!D53</f>
        <v>0</v>
      </c>
      <c r="E43" s="78">
        <f t="shared" si="1"/>
        <v>0</v>
      </c>
      <c r="F43" s="80">
        <f t="shared" si="2"/>
        <v>0</v>
      </c>
    </row>
    <row r="44" spans="1:6" x14ac:dyDescent="0.3">
      <c r="A44" s="31">
        <f>'Hlášení počtu přípojek - (s DS)'!A54</f>
        <v>762</v>
      </c>
      <c r="B44" s="31" t="str">
        <f>'Hlášení počtu přípojek - (s DS)'!B54</f>
        <v>Cartoon Network</v>
      </c>
      <c r="C44" s="71">
        <f>'Hlášení počtu přípojek - (s DS)'!C54</f>
        <v>0</v>
      </c>
      <c r="D44" s="74">
        <f>'Hlášení počtu přípojek - (s DS)'!D54</f>
        <v>0</v>
      </c>
      <c r="E44" s="78">
        <f t="shared" si="1"/>
        <v>0</v>
      </c>
      <c r="F44" s="80">
        <f t="shared" si="2"/>
        <v>0</v>
      </c>
    </row>
    <row r="45" spans="1:6" x14ac:dyDescent="0.3">
      <c r="A45" s="31">
        <f>'Hlášení počtu přípojek - (s DS)'!A55</f>
        <v>764</v>
      </c>
      <c r="B45" s="31" t="str">
        <f>'Hlášení počtu přípojek - (s DS)'!B55</f>
        <v>CBS Reality</v>
      </c>
      <c r="C45" s="71">
        <f>'Hlášení počtu přípojek - (s DS)'!C55</f>
        <v>0</v>
      </c>
      <c r="D45" s="74">
        <f>'Hlášení počtu přípojek - (s DS)'!D55</f>
        <v>0</v>
      </c>
      <c r="E45" s="78">
        <f t="shared" si="1"/>
        <v>0</v>
      </c>
      <c r="F45" s="80">
        <f t="shared" si="2"/>
        <v>0</v>
      </c>
    </row>
    <row r="46" spans="1:6" x14ac:dyDescent="0.3">
      <c r="A46" s="31">
        <f>'Hlášení počtu přípojek - (s DS)'!A56</f>
        <v>766</v>
      </c>
      <c r="B46" s="31" t="str">
        <f>'Hlášení počtu přípojek - (s DS)'!B56</f>
        <v>CCTV</v>
      </c>
      <c r="C46" s="71">
        <f>'Hlášení počtu přípojek - (s DS)'!C56</f>
        <v>0</v>
      </c>
      <c r="D46" s="74">
        <f>'Hlášení počtu přípojek - (s DS)'!D56</f>
        <v>0</v>
      </c>
      <c r="E46" s="78">
        <f t="shared" si="1"/>
        <v>0</v>
      </c>
      <c r="F46" s="80">
        <f t="shared" si="2"/>
        <v>0</v>
      </c>
    </row>
    <row r="47" spans="1:6" x14ac:dyDescent="0.3">
      <c r="A47" s="31">
        <f>'Hlášení počtu přípojek - (s DS)'!A57</f>
        <v>1199</v>
      </c>
      <c r="B47" s="31" t="str">
        <f>'Hlášení počtu přípojek - (s DS)'!B57</f>
        <v>CCTV 4</v>
      </c>
      <c r="C47" s="71">
        <f>'Hlášení počtu přípojek - (s DS)'!C57</f>
        <v>0</v>
      </c>
      <c r="D47" s="74">
        <f>'Hlášení počtu přípojek - (s DS)'!D57</f>
        <v>0</v>
      </c>
      <c r="E47" s="78">
        <f t="shared" si="1"/>
        <v>0</v>
      </c>
      <c r="F47" s="80">
        <f t="shared" si="2"/>
        <v>0</v>
      </c>
    </row>
    <row r="48" spans="1:6" x14ac:dyDescent="0.3">
      <c r="A48" s="31">
        <f>'Hlášení počtu přípojek - (s DS)'!A58</f>
        <v>767</v>
      </c>
      <c r="B48" s="31" t="str">
        <f>'Hlášení počtu přípojek - (s DS)'!B58</f>
        <v>CCTV 9</v>
      </c>
      <c r="C48" s="71">
        <f>'Hlášení počtu přípojek - (s DS)'!C58</f>
        <v>0</v>
      </c>
      <c r="D48" s="74">
        <f>'Hlášení počtu přípojek - (s DS)'!D58</f>
        <v>0</v>
      </c>
      <c r="E48" s="78">
        <f t="shared" si="1"/>
        <v>0</v>
      </c>
      <c r="F48" s="80">
        <f t="shared" si="2"/>
        <v>0</v>
      </c>
    </row>
    <row r="49" spans="1:6" x14ac:dyDescent="0.3">
      <c r="A49" s="31">
        <f>'Hlášení počtu přípojek - (s DS)'!A59</f>
        <v>1093</v>
      </c>
      <c r="B49" s="31" t="str">
        <f>'Hlášení počtu přípojek - (s DS)'!B59</f>
        <v>CCTV News</v>
      </c>
      <c r="C49" s="71">
        <f>'Hlášení počtu přípojek - (s DS)'!C59</f>
        <v>0</v>
      </c>
      <c r="D49" s="74">
        <f>'Hlášení počtu přípojek - (s DS)'!D59</f>
        <v>0</v>
      </c>
      <c r="E49" s="78">
        <f t="shared" si="1"/>
        <v>0</v>
      </c>
      <c r="F49" s="80">
        <f t="shared" si="2"/>
        <v>0</v>
      </c>
    </row>
    <row r="50" spans="1:6" x14ac:dyDescent="0.3">
      <c r="A50" s="31">
        <f>'Hlášení počtu přípojek - (s DS)'!A60</f>
        <v>1200</v>
      </c>
      <c r="B50" s="31" t="str">
        <f>'Hlášení počtu přípojek - (s DS)'!B60</f>
        <v>CGTN</v>
      </c>
      <c r="C50" s="71">
        <f>'Hlášení počtu přípojek - (s DS)'!C60</f>
        <v>0</v>
      </c>
      <c r="D50" s="74">
        <f>'Hlášení počtu přípojek - (s DS)'!D60</f>
        <v>0</v>
      </c>
      <c r="E50" s="78">
        <f t="shared" si="1"/>
        <v>0</v>
      </c>
      <c r="F50" s="80">
        <f t="shared" si="2"/>
        <v>0</v>
      </c>
    </row>
    <row r="51" spans="1:6" x14ac:dyDescent="0.3">
      <c r="A51" s="31">
        <f>'Hlášení počtu přípojek - (s DS)'!A61</f>
        <v>1201</v>
      </c>
      <c r="B51" s="31" t="str">
        <f>'Hlášení počtu přípojek - (s DS)'!B61</f>
        <v>CGTN Documentary</v>
      </c>
      <c r="C51" s="71">
        <f>'Hlášení počtu přípojek - (s DS)'!C61</f>
        <v>0</v>
      </c>
      <c r="D51" s="74">
        <f>'Hlášení počtu přípojek - (s DS)'!D61</f>
        <v>0</v>
      </c>
      <c r="E51" s="78">
        <f t="shared" si="1"/>
        <v>0</v>
      </c>
      <c r="F51" s="80">
        <f t="shared" si="2"/>
        <v>0</v>
      </c>
    </row>
    <row r="52" spans="1:6" x14ac:dyDescent="0.3">
      <c r="A52" s="31">
        <f>'Hlášení počtu přípojek - (s DS)'!A62</f>
        <v>769</v>
      </c>
      <c r="B52" s="31" t="str">
        <f>'Hlášení počtu přípojek - (s DS)'!B62</f>
        <v>Cinemax</v>
      </c>
      <c r="C52" s="71">
        <f>'Hlášení počtu přípojek - (s DS)'!C62</f>
        <v>0</v>
      </c>
      <c r="D52" s="74">
        <f>'Hlášení počtu přípojek - (s DS)'!D62</f>
        <v>0</v>
      </c>
      <c r="E52" s="78">
        <f t="shared" si="1"/>
        <v>0</v>
      </c>
      <c r="F52" s="80">
        <f t="shared" si="2"/>
        <v>0</v>
      </c>
    </row>
    <row r="53" spans="1:6" x14ac:dyDescent="0.3">
      <c r="A53" s="31">
        <f>'Hlášení počtu přípojek - (s DS)'!A63</f>
        <v>770</v>
      </c>
      <c r="B53" s="31" t="str">
        <f>'Hlášení počtu přípojek - (s DS)'!B63</f>
        <v>Cinemax 2</v>
      </c>
      <c r="C53" s="71">
        <f>'Hlášení počtu přípojek - (s DS)'!C63</f>
        <v>0</v>
      </c>
      <c r="D53" s="74">
        <f>'Hlášení počtu přípojek - (s DS)'!D63</f>
        <v>0</v>
      </c>
      <c r="E53" s="78">
        <f t="shared" si="1"/>
        <v>0</v>
      </c>
      <c r="F53" s="80">
        <f t="shared" si="2"/>
        <v>0</v>
      </c>
    </row>
    <row r="54" spans="1:6" x14ac:dyDescent="0.3">
      <c r="A54" s="31">
        <f>'Hlášení počtu přípojek - (s DS)'!A64</f>
        <v>1095</v>
      </c>
      <c r="B54" s="31" t="str">
        <f>'Hlášení počtu přípojek - (s DS)'!B64</f>
        <v>Clubland TV</v>
      </c>
      <c r="C54" s="71">
        <f>'Hlášení počtu přípojek - (s DS)'!C64</f>
        <v>0</v>
      </c>
      <c r="D54" s="74">
        <f>'Hlášení počtu přípojek - (s DS)'!D64</f>
        <v>0</v>
      </c>
      <c r="E54" s="78">
        <f t="shared" si="1"/>
        <v>0</v>
      </c>
      <c r="F54" s="80">
        <f t="shared" si="2"/>
        <v>0</v>
      </c>
    </row>
    <row r="55" spans="1:6" x14ac:dyDescent="0.3">
      <c r="A55" s="31">
        <f>'Hlášení počtu přípojek - (s DS)'!A65</f>
        <v>773</v>
      </c>
      <c r="B55" s="31" t="str">
        <f>'Hlášení počtu přípojek - (s DS)'!B65</f>
        <v>CNBC Europe</v>
      </c>
      <c r="C55" s="71">
        <f>'Hlášení počtu přípojek - (s DS)'!C65</f>
        <v>0</v>
      </c>
      <c r="D55" s="74">
        <f>'Hlášení počtu přípojek - (s DS)'!D65</f>
        <v>0</v>
      </c>
      <c r="E55" s="78">
        <f t="shared" si="1"/>
        <v>0</v>
      </c>
      <c r="F55" s="80">
        <f t="shared" si="2"/>
        <v>0</v>
      </c>
    </row>
    <row r="56" spans="1:6" x14ac:dyDescent="0.3">
      <c r="A56" s="31">
        <f>'Hlášení počtu přípojek - (s DS)'!A66</f>
        <v>775</v>
      </c>
      <c r="B56" s="31" t="str">
        <f>'Hlášení počtu přípojek - (s DS)'!B66</f>
        <v>CNN</v>
      </c>
      <c r="C56" s="71">
        <f>'Hlášení počtu přípojek - (s DS)'!C66</f>
        <v>0</v>
      </c>
      <c r="D56" s="74">
        <f>'Hlášení počtu přípojek - (s DS)'!D66</f>
        <v>0</v>
      </c>
      <c r="E56" s="78">
        <f t="shared" si="1"/>
        <v>0</v>
      </c>
      <c r="F56" s="80">
        <f t="shared" si="2"/>
        <v>0</v>
      </c>
    </row>
    <row r="57" spans="1:6" x14ac:dyDescent="0.3">
      <c r="A57" s="31">
        <f>'Hlášení počtu přípojek - (s DS)'!A67</f>
        <v>1219</v>
      </c>
      <c r="B57" s="31" t="str">
        <f>'Hlášení počtu přípojek - (s DS)'!B67</f>
        <v>CNN Prima News</v>
      </c>
      <c r="C57" s="71">
        <f>'Hlášení počtu přípojek - (s DS)'!C67</f>
        <v>0</v>
      </c>
      <c r="D57" s="74">
        <f>'Hlášení počtu přípojek - (s DS)'!D67</f>
        <v>0</v>
      </c>
      <c r="E57" s="78">
        <f t="shared" si="1"/>
        <v>0</v>
      </c>
      <c r="F57" s="80">
        <f t="shared" si="2"/>
        <v>0</v>
      </c>
    </row>
    <row r="58" spans="1:6" x14ac:dyDescent="0.3">
      <c r="A58" s="31">
        <f>'Hlášení počtu přípojek - (s DS)'!A68</f>
        <v>1077</v>
      </c>
      <c r="B58" s="31" t="str">
        <f>'Hlášení počtu přípojek - (s DS)'!B68</f>
        <v>Comedy Central</v>
      </c>
      <c r="C58" s="71">
        <f>'Hlášení počtu přípojek - (s DS)'!C68</f>
        <v>0</v>
      </c>
      <c r="D58" s="74">
        <f>'Hlášení počtu přípojek - (s DS)'!D68</f>
        <v>0</v>
      </c>
      <c r="E58" s="78">
        <f t="shared" si="1"/>
        <v>0</v>
      </c>
      <c r="F58" s="80">
        <f t="shared" si="2"/>
        <v>0</v>
      </c>
    </row>
    <row r="59" spans="1:6" x14ac:dyDescent="0.3">
      <c r="A59" s="31">
        <f>'Hlášení počtu přípojek - (s DS)'!A69</f>
        <v>1078</v>
      </c>
      <c r="B59" s="31" t="str">
        <f>'Hlášení počtu přípojek - (s DS)'!B69</f>
        <v>Comedy Central Extra</v>
      </c>
      <c r="C59" s="71">
        <f>'Hlášení počtu přípojek - (s DS)'!C69</f>
        <v>0</v>
      </c>
      <c r="D59" s="74">
        <f>'Hlášení počtu přípojek - (s DS)'!D69</f>
        <v>0</v>
      </c>
      <c r="E59" s="78">
        <f t="shared" si="1"/>
        <v>0</v>
      </c>
      <c r="F59" s="80">
        <f t="shared" si="2"/>
        <v>0</v>
      </c>
    </row>
    <row r="60" spans="1:6" x14ac:dyDescent="0.3">
      <c r="A60" s="31">
        <f>'Hlášení počtu přípojek - (s DS)'!A70</f>
        <v>1220</v>
      </c>
      <c r="B60" s="31" t="str">
        <f>'Hlášení počtu přípojek - (s DS)'!B70</f>
        <v>Comedy House</v>
      </c>
      <c r="C60" s="71">
        <f>'Hlášení počtu přípojek - (s DS)'!C70</f>
        <v>0</v>
      </c>
      <c r="D60" s="74">
        <f>'Hlášení počtu přípojek - (s DS)'!D70</f>
        <v>0</v>
      </c>
      <c r="E60" s="78">
        <f t="shared" si="1"/>
        <v>0</v>
      </c>
      <c r="F60" s="80">
        <f t="shared" si="2"/>
        <v>0</v>
      </c>
    </row>
    <row r="61" spans="1:6" x14ac:dyDescent="0.3">
      <c r="A61" s="31">
        <f>'Hlášení počtu přípojek - (s DS)'!A71</f>
        <v>1096</v>
      </c>
      <c r="B61" s="31" t="str">
        <f>'Hlášení počtu přípojek - (s DS)'!B71</f>
        <v>Crime and Investigation</v>
      </c>
      <c r="C61" s="71">
        <f>'Hlášení počtu přípojek - (s DS)'!C71</f>
        <v>0</v>
      </c>
      <c r="D61" s="74">
        <f>'Hlášení počtu přípojek - (s DS)'!D71</f>
        <v>0</v>
      </c>
      <c r="E61" s="78">
        <f t="shared" si="1"/>
        <v>0</v>
      </c>
      <c r="F61" s="80">
        <f t="shared" si="2"/>
        <v>0</v>
      </c>
    </row>
    <row r="62" spans="1:6" x14ac:dyDescent="0.3">
      <c r="A62" s="31">
        <f>'Hlášení počtu přípojek - (s DS)'!A72</f>
        <v>778</v>
      </c>
      <c r="B62" s="31" t="str">
        <f>'Hlášení počtu přípojek - (s DS)'!B72</f>
        <v>CS Film</v>
      </c>
      <c r="C62" s="71">
        <f>'Hlášení počtu přípojek - (s DS)'!C72</f>
        <v>0</v>
      </c>
      <c r="D62" s="74">
        <f>'Hlášení počtu přípojek - (s DS)'!D72</f>
        <v>0</v>
      </c>
      <c r="E62" s="78">
        <f t="shared" si="1"/>
        <v>0</v>
      </c>
      <c r="F62" s="80">
        <f t="shared" si="2"/>
        <v>0</v>
      </c>
    </row>
    <row r="63" spans="1:6" x14ac:dyDescent="0.3">
      <c r="A63" s="31">
        <f>'Hlášení počtu přípojek - (s DS)'!A73</f>
        <v>1189</v>
      </c>
      <c r="B63" s="31" t="str">
        <f>'Hlášení počtu přípojek - (s DS)'!B73</f>
        <v>CS History</v>
      </c>
      <c r="C63" s="71">
        <f>'Hlášení počtu přípojek - (s DS)'!C73</f>
        <v>0</v>
      </c>
      <c r="D63" s="74">
        <f>'Hlášení počtu přípojek - (s DS)'!D73</f>
        <v>0</v>
      </c>
      <c r="E63" s="78">
        <f t="shared" si="1"/>
        <v>0</v>
      </c>
      <c r="F63" s="80">
        <f t="shared" si="2"/>
        <v>0</v>
      </c>
    </row>
    <row r="64" spans="1:6" x14ac:dyDescent="0.3">
      <c r="A64" s="31">
        <f>'Hlášení počtu přípojek - (s DS)'!A74</f>
        <v>866</v>
      </c>
      <c r="B64" s="31" t="str">
        <f>'Hlášení počtu přípojek - (s DS)'!B74</f>
        <v>CS Horror</v>
      </c>
      <c r="C64" s="71">
        <f>'Hlášení počtu přípojek - (s DS)'!C74</f>
        <v>0</v>
      </c>
      <c r="D64" s="74">
        <f>'Hlášení počtu přípojek - (s DS)'!D74</f>
        <v>0</v>
      </c>
      <c r="E64" s="78">
        <f t="shared" si="1"/>
        <v>0</v>
      </c>
      <c r="F64" s="80">
        <f t="shared" si="2"/>
        <v>0</v>
      </c>
    </row>
    <row r="65" spans="1:6" x14ac:dyDescent="0.3">
      <c r="A65" s="31">
        <f>'Hlášení počtu přípojek - (s DS)'!A75</f>
        <v>886</v>
      </c>
      <c r="B65" s="31" t="str">
        <f>'Hlášení počtu přípojek - (s DS)'!B75</f>
        <v>CS Mystery</v>
      </c>
      <c r="C65" s="71">
        <f>'Hlášení počtu přípojek - (s DS)'!C75</f>
        <v>0</v>
      </c>
      <c r="D65" s="74">
        <f>'Hlášení počtu přípojek - (s DS)'!D75</f>
        <v>0</v>
      </c>
      <c r="E65" s="78">
        <f t="shared" si="1"/>
        <v>0</v>
      </c>
      <c r="F65" s="80">
        <f t="shared" si="2"/>
        <v>0</v>
      </c>
    </row>
    <row r="66" spans="1:6" x14ac:dyDescent="0.3">
      <c r="A66" s="31">
        <f>'Hlášení počtu přípojek - (s DS)'!A76</f>
        <v>1097</v>
      </c>
      <c r="B66" s="31" t="str">
        <f>'Hlášení počtu přípojek - (s DS)'!B76</f>
        <v>Československo</v>
      </c>
      <c r="C66" s="71">
        <f>'Hlášení počtu přípojek - (s DS)'!C76</f>
        <v>0</v>
      </c>
      <c r="D66" s="74">
        <f>'Hlášení počtu přípojek - (s DS)'!D76</f>
        <v>0</v>
      </c>
      <c r="E66" s="78">
        <f t="shared" si="1"/>
        <v>0</v>
      </c>
      <c r="F66" s="80">
        <f t="shared" si="2"/>
        <v>0</v>
      </c>
    </row>
    <row r="67" spans="1:6" x14ac:dyDescent="0.3">
      <c r="A67" s="31">
        <f>'Hlášení počtu přípojek - (s DS)'!A77</f>
        <v>781</v>
      </c>
      <c r="B67" s="31" t="str">
        <f>'Hlášení počtu přípojek - (s DS)'!B77</f>
        <v>ČT 1</v>
      </c>
      <c r="C67" s="71">
        <f>'Hlášení počtu přípojek - (s DS)'!C77</f>
        <v>0</v>
      </c>
      <c r="D67" s="74">
        <f>'Hlášení počtu přípojek - (s DS)'!D77</f>
        <v>0</v>
      </c>
      <c r="E67" s="78">
        <f t="shared" si="1"/>
        <v>0</v>
      </c>
      <c r="F67" s="80">
        <f t="shared" si="2"/>
        <v>0</v>
      </c>
    </row>
    <row r="68" spans="1:6" x14ac:dyDescent="0.3">
      <c r="A68" s="31">
        <f>'Hlášení počtu přípojek - (s DS)'!A78</f>
        <v>782</v>
      </c>
      <c r="B68" s="31" t="str">
        <f>'Hlášení počtu přípojek - (s DS)'!B78</f>
        <v>ČT 2</v>
      </c>
      <c r="C68" s="71">
        <f>'Hlášení počtu přípojek - (s DS)'!C78</f>
        <v>0</v>
      </c>
      <c r="D68" s="74">
        <f>'Hlášení počtu přípojek - (s DS)'!D78</f>
        <v>0</v>
      </c>
      <c r="E68" s="78">
        <f t="shared" ref="E68:E131" si="3">C68+D68</f>
        <v>0</v>
      </c>
      <c r="F68" s="80">
        <f t="shared" si="2"/>
        <v>0</v>
      </c>
    </row>
    <row r="69" spans="1:6" x14ac:dyDescent="0.3">
      <c r="A69" s="31">
        <f>'Hlášení počtu přípojek - (s DS)'!A79</f>
        <v>783</v>
      </c>
      <c r="B69" s="31" t="str">
        <f>'Hlášení počtu přípojek - (s DS)'!B79</f>
        <v>ČT 24</v>
      </c>
      <c r="C69" s="71">
        <f>'Hlášení počtu přípojek - (s DS)'!C79</f>
        <v>0</v>
      </c>
      <c r="D69" s="74">
        <f>'Hlášení počtu přípojek - (s DS)'!D79</f>
        <v>0</v>
      </c>
      <c r="E69" s="78">
        <f t="shared" si="3"/>
        <v>0</v>
      </c>
      <c r="F69" s="80">
        <f t="shared" si="2"/>
        <v>0</v>
      </c>
    </row>
    <row r="70" spans="1:6" x14ac:dyDescent="0.3">
      <c r="A70" s="31">
        <f>'Hlášení počtu přípojek - (s DS)'!A80</f>
        <v>1221</v>
      </c>
      <c r="B70" s="31" t="str">
        <f>'Hlášení počtu přípojek - (s DS)'!B80</f>
        <v>ČT 3</v>
      </c>
      <c r="C70" s="71">
        <f>'Hlášení počtu přípojek - (s DS)'!C80</f>
        <v>0</v>
      </c>
      <c r="D70" s="74">
        <f>'Hlášení počtu přípojek - (s DS)'!D80</f>
        <v>0</v>
      </c>
      <c r="E70" s="78">
        <f t="shared" si="3"/>
        <v>0</v>
      </c>
      <c r="F70" s="80">
        <f t="shared" si="2"/>
        <v>0</v>
      </c>
    </row>
    <row r="71" spans="1:6" x14ac:dyDescent="0.3">
      <c r="A71" s="31">
        <f>'Hlášení počtu přípojek - (s DS)'!A81</f>
        <v>785</v>
      </c>
      <c r="B71" s="31" t="str">
        <f>'Hlášení počtu přípojek - (s DS)'!B81</f>
        <v>ČT :D/Art</v>
      </c>
      <c r="C71" s="71">
        <f>'Hlášení počtu přípojek - (s DS)'!C81</f>
        <v>0</v>
      </c>
      <c r="D71" s="74">
        <f>'Hlášení počtu přípojek - (s DS)'!D81</f>
        <v>0</v>
      </c>
      <c r="E71" s="78">
        <f t="shared" si="3"/>
        <v>0</v>
      </c>
      <c r="F71" s="80">
        <f t="shared" si="2"/>
        <v>0</v>
      </c>
    </row>
    <row r="72" spans="1:6" x14ac:dyDescent="0.3">
      <c r="A72" s="31">
        <f>'Hlášení počtu přípojek - (s DS)'!A82</f>
        <v>784</v>
      </c>
      <c r="B72" s="31" t="str">
        <f>'Hlášení počtu přípojek - (s DS)'!B82</f>
        <v>ČT Sport</v>
      </c>
      <c r="C72" s="71">
        <f>'Hlášení počtu přípojek - (s DS)'!C82</f>
        <v>0</v>
      </c>
      <c r="D72" s="74">
        <f>'Hlášení počtu přípojek - (s DS)'!D82</f>
        <v>0</v>
      </c>
      <c r="E72" s="78">
        <f t="shared" si="3"/>
        <v>0</v>
      </c>
      <c r="F72" s="80">
        <f t="shared" si="2"/>
        <v>0</v>
      </c>
    </row>
    <row r="73" spans="1:6" x14ac:dyDescent="0.3">
      <c r="A73" s="31">
        <f>'Hlášení počtu přípojek - (s DS)'!A83</f>
        <v>790</v>
      </c>
      <c r="B73" s="31" t="str">
        <f>'Hlášení počtu přípojek - (s DS)'!B83</f>
        <v>Daring / Private</v>
      </c>
      <c r="C73" s="71">
        <f>'Hlášení počtu přípojek - (s DS)'!C83</f>
        <v>0</v>
      </c>
      <c r="D73" s="74">
        <f>'Hlášení počtu přípojek - (s DS)'!D83</f>
        <v>0</v>
      </c>
      <c r="E73" s="78">
        <f t="shared" si="3"/>
        <v>0</v>
      </c>
      <c r="F73" s="80">
        <f t="shared" si="2"/>
        <v>0</v>
      </c>
    </row>
    <row r="74" spans="1:6" x14ac:dyDescent="0.3">
      <c r="A74" s="31">
        <f>'Hlášení počtu přípojek - (s DS)'!A84</f>
        <v>791</v>
      </c>
      <c r="B74" s="31" t="str">
        <f>'Hlášení počtu přípojek - (s DS)'!B84</f>
        <v>Das Erste</v>
      </c>
      <c r="C74" s="71">
        <f>'Hlášení počtu přípojek - (s DS)'!C84</f>
        <v>0</v>
      </c>
      <c r="D74" s="74">
        <f>'Hlášení počtu přípojek - (s DS)'!D84</f>
        <v>0</v>
      </c>
      <c r="E74" s="78">
        <f t="shared" si="3"/>
        <v>0</v>
      </c>
      <c r="F74" s="80">
        <f t="shared" ref="F74:F137" si="4">IF(C74&gt;=D74,C74,D74)</f>
        <v>0</v>
      </c>
    </row>
    <row r="75" spans="1:6" x14ac:dyDescent="0.3">
      <c r="A75" s="31">
        <f>'Hlášení počtu přípojek - (s DS)'!A85</f>
        <v>1098</v>
      </c>
      <c r="B75" s="31" t="str">
        <f>'Hlášení počtu přípojek - (s DS)'!B85</f>
        <v>Daystar TV</v>
      </c>
      <c r="C75" s="71">
        <f>'Hlášení počtu přípojek - (s DS)'!C85</f>
        <v>0</v>
      </c>
      <c r="D75" s="74">
        <f>'Hlášení počtu přípojek - (s DS)'!D85</f>
        <v>0</v>
      </c>
      <c r="E75" s="78">
        <f t="shared" si="3"/>
        <v>0</v>
      </c>
      <c r="F75" s="80">
        <f t="shared" si="4"/>
        <v>0</v>
      </c>
    </row>
    <row r="76" spans="1:6" x14ac:dyDescent="0.3">
      <c r="A76" s="31">
        <f>'Hlášení počtu přípojek - (s DS)'!A86</f>
        <v>1222</v>
      </c>
      <c r="B76" s="31" t="str">
        <f>'Hlášení počtu přípojek - (s DS)'!B86</f>
        <v>Deluxe Music</v>
      </c>
      <c r="C76" s="71">
        <f>'Hlášení počtu přípojek - (s DS)'!C86</f>
        <v>0</v>
      </c>
      <c r="D76" s="74">
        <f>'Hlášení počtu přípojek - (s DS)'!D86</f>
        <v>0</v>
      </c>
      <c r="E76" s="78">
        <f t="shared" si="3"/>
        <v>0</v>
      </c>
      <c r="F76" s="80">
        <f t="shared" si="4"/>
        <v>0</v>
      </c>
    </row>
    <row r="77" spans="1:6" x14ac:dyDescent="0.3">
      <c r="A77" s="31">
        <f>'Hlášení počtu přípojek - (s DS)'!A87</f>
        <v>794</v>
      </c>
      <c r="B77" s="31" t="str">
        <f>'Hlášení počtu přípojek - (s DS)'!B87</f>
        <v>Deutsche Welle</v>
      </c>
      <c r="C77" s="71">
        <f>'Hlášení počtu přípojek - (s DS)'!C87</f>
        <v>0</v>
      </c>
      <c r="D77" s="74">
        <f>'Hlášení počtu přípojek - (s DS)'!D87</f>
        <v>0</v>
      </c>
      <c r="E77" s="78">
        <f t="shared" si="3"/>
        <v>0</v>
      </c>
      <c r="F77" s="80">
        <f t="shared" si="4"/>
        <v>0</v>
      </c>
    </row>
    <row r="78" spans="1:6" x14ac:dyDescent="0.3">
      <c r="A78" s="31">
        <f>'Hlášení počtu přípojek - (s DS)'!A88</f>
        <v>795</v>
      </c>
      <c r="B78" s="31" t="str">
        <f>'Hlášení počtu přípojek - (s DS)'!B88</f>
        <v>Digi Sport 1</v>
      </c>
      <c r="C78" s="71">
        <f>'Hlášení počtu přípojek - (s DS)'!C88</f>
        <v>0</v>
      </c>
      <c r="D78" s="74">
        <f>'Hlášení počtu přípojek - (s DS)'!D88</f>
        <v>0</v>
      </c>
      <c r="E78" s="78">
        <f t="shared" si="3"/>
        <v>0</v>
      </c>
      <c r="F78" s="80">
        <f t="shared" si="4"/>
        <v>0</v>
      </c>
    </row>
    <row r="79" spans="1:6" x14ac:dyDescent="0.3">
      <c r="A79" s="31">
        <f>'Hlášení počtu přípojek - (s DS)'!A89</f>
        <v>796</v>
      </c>
      <c r="B79" s="31" t="str">
        <f>'Hlášení počtu přípojek - (s DS)'!B89</f>
        <v>Digi Sport 2</v>
      </c>
      <c r="C79" s="71">
        <f>'Hlášení počtu přípojek - (s DS)'!C89</f>
        <v>0</v>
      </c>
      <c r="D79" s="74">
        <f>'Hlášení počtu přípojek - (s DS)'!D89</f>
        <v>0</v>
      </c>
      <c r="E79" s="78">
        <f t="shared" si="3"/>
        <v>0</v>
      </c>
      <c r="F79" s="80">
        <f t="shared" si="4"/>
        <v>0</v>
      </c>
    </row>
    <row r="80" spans="1:6" x14ac:dyDescent="0.3">
      <c r="A80" s="31">
        <f>'Hlášení počtu přípojek - (s DS)'!A90</f>
        <v>798</v>
      </c>
      <c r="B80" s="31" t="str">
        <f>'Hlášení počtu přípojek - (s DS)'!B90</f>
        <v>Discovery Channel Europe</v>
      </c>
      <c r="C80" s="71">
        <f>'Hlášení počtu přípojek - (s DS)'!C90</f>
        <v>0</v>
      </c>
      <c r="D80" s="74">
        <f>'Hlášení počtu přípojek - (s DS)'!D90</f>
        <v>0</v>
      </c>
      <c r="E80" s="78">
        <f t="shared" si="3"/>
        <v>0</v>
      </c>
      <c r="F80" s="80">
        <f t="shared" si="4"/>
        <v>0</v>
      </c>
    </row>
    <row r="81" spans="1:6" x14ac:dyDescent="0.3">
      <c r="A81" s="31">
        <f>'Hlášení počtu přípojek - (s DS)'!A91</f>
        <v>1099</v>
      </c>
      <c r="B81" s="31" t="str">
        <f>'Hlášení počtu přípojek - (s DS)'!B91</f>
        <v>Discovery ID</v>
      </c>
      <c r="C81" s="71">
        <f>'Hlášení počtu přípojek - (s DS)'!C91</f>
        <v>0</v>
      </c>
      <c r="D81" s="74">
        <f>'Hlášení počtu přípojek - (s DS)'!D91</f>
        <v>0</v>
      </c>
      <c r="E81" s="78">
        <f t="shared" si="3"/>
        <v>0</v>
      </c>
      <c r="F81" s="80">
        <f t="shared" si="4"/>
        <v>0</v>
      </c>
    </row>
    <row r="82" spans="1:6" x14ac:dyDescent="0.3">
      <c r="A82" s="31">
        <f>'Hlášení počtu přípojek - (s DS)'!A92</f>
        <v>801</v>
      </c>
      <c r="B82" s="31" t="str">
        <f>'Hlášení počtu přípojek - (s DS)'!B92</f>
        <v>Discovery Science</v>
      </c>
      <c r="C82" s="71">
        <f>'Hlášení počtu přípojek - (s DS)'!C92</f>
        <v>0</v>
      </c>
      <c r="D82" s="74">
        <f>'Hlášení počtu přípojek - (s DS)'!D92</f>
        <v>0</v>
      </c>
      <c r="E82" s="78">
        <f t="shared" si="3"/>
        <v>0</v>
      </c>
      <c r="F82" s="80">
        <f t="shared" si="4"/>
        <v>0</v>
      </c>
    </row>
    <row r="83" spans="1:6" x14ac:dyDescent="0.3">
      <c r="A83" s="31">
        <f>'Hlášení počtu přípojek - (s DS)'!A93</f>
        <v>802</v>
      </c>
      <c r="B83" s="31" t="str">
        <f>'Hlášení počtu přípojek - (s DS)'!B93</f>
        <v>Discovery Showcase</v>
      </c>
      <c r="C83" s="71">
        <f>'Hlášení počtu přípojek - (s DS)'!C93</f>
        <v>0</v>
      </c>
      <c r="D83" s="74">
        <f>'Hlášení počtu přípojek - (s DS)'!D93</f>
        <v>0</v>
      </c>
      <c r="E83" s="78">
        <f t="shared" si="3"/>
        <v>0</v>
      </c>
      <c r="F83" s="80">
        <f t="shared" si="4"/>
        <v>0</v>
      </c>
    </row>
    <row r="84" spans="1:6" x14ac:dyDescent="0.3">
      <c r="A84" s="31">
        <f>'Hlášení počtu přípojek - (s DS)'!A94</f>
        <v>1100</v>
      </c>
      <c r="B84" s="31" t="str">
        <f>'Hlášení počtu přípojek - (s DS)'!B94</f>
        <v>Discovery TLC</v>
      </c>
      <c r="C84" s="71">
        <f>'Hlášení počtu přípojek - (s DS)'!C94</f>
        <v>0</v>
      </c>
      <c r="D84" s="74">
        <f>'Hlášení počtu přípojek - (s DS)'!D94</f>
        <v>0</v>
      </c>
      <c r="E84" s="78">
        <f t="shared" si="3"/>
        <v>0</v>
      </c>
      <c r="F84" s="80">
        <f t="shared" si="4"/>
        <v>0</v>
      </c>
    </row>
    <row r="85" spans="1:6" x14ac:dyDescent="0.3">
      <c r="A85" s="31">
        <f>'Hlášení počtu přípojek - (s DS)'!A95</f>
        <v>1101</v>
      </c>
      <c r="B85" s="31" t="str">
        <f>'Hlášení počtu přípojek - (s DS)'!B95</f>
        <v>Discovery Turbo Xtra</v>
      </c>
      <c r="C85" s="71">
        <f>'Hlášení počtu přípojek - (s DS)'!C95</f>
        <v>0</v>
      </c>
      <c r="D85" s="74">
        <f>'Hlášení počtu přípojek - (s DS)'!D95</f>
        <v>0</v>
      </c>
      <c r="E85" s="78">
        <f t="shared" si="3"/>
        <v>0</v>
      </c>
      <c r="F85" s="80">
        <f t="shared" si="4"/>
        <v>0</v>
      </c>
    </row>
    <row r="86" spans="1:6" x14ac:dyDescent="0.3">
      <c r="A86" s="31">
        <f>'Hlášení počtu přípojek - (s DS)'!A96</f>
        <v>803</v>
      </c>
      <c r="B86" s="31" t="str">
        <f>'Hlášení počtu přípojek - (s DS)'!B96</f>
        <v>Discovery World</v>
      </c>
      <c r="C86" s="71">
        <f>'Hlášení počtu přípojek - (s DS)'!C96</f>
        <v>0</v>
      </c>
      <c r="D86" s="74">
        <f>'Hlášení počtu přípojek - (s DS)'!D96</f>
        <v>0</v>
      </c>
      <c r="E86" s="78">
        <f t="shared" si="3"/>
        <v>0</v>
      </c>
      <c r="F86" s="80">
        <f t="shared" si="4"/>
        <v>0</v>
      </c>
    </row>
    <row r="87" spans="1:6" x14ac:dyDescent="0.3">
      <c r="A87" s="31">
        <f>'Hlášení počtu přípojek - (s DS)'!A97</f>
        <v>804</v>
      </c>
      <c r="B87" s="31" t="str">
        <f>'Hlášení počtu přípojek - (s DS)'!B97</f>
        <v>Disney Channel</v>
      </c>
      <c r="C87" s="71">
        <f>'Hlášení počtu přípojek - (s DS)'!C97</f>
        <v>0</v>
      </c>
      <c r="D87" s="74">
        <f>'Hlášení počtu přípojek - (s DS)'!D97</f>
        <v>0</v>
      </c>
      <c r="E87" s="78">
        <f t="shared" si="3"/>
        <v>0</v>
      </c>
      <c r="F87" s="80">
        <f t="shared" si="4"/>
        <v>0</v>
      </c>
    </row>
    <row r="88" spans="1:6" x14ac:dyDescent="0.3">
      <c r="A88" s="31">
        <f>'Hlášení počtu přípojek - (s DS)'!A98</f>
        <v>805</v>
      </c>
      <c r="B88" s="31" t="str">
        <f>'Hlášení počtu přípojek - (s DS)'!B98</f>
        <v>Disney junior</v>
      </c>
      <c r="C88" s="71">
        <f>'Hlášení počtu přípojek - (s DS)'!C98</f>
        <v>0</v>
      </c>
      <c r="D88" s="74">
        <f>'Hlášení počtu přípojek - (s DS)'!D98</f>
        <v>0</v>
      </c>
      <c r="E88" s="78">
        <f t="shared" si="3"/>
        <v>0</v>
      </c>
      <c r="F88" s="80">
        <f t="shared" si="4"/>
        <v>0</v>
      </c>
    </row>
    <row r="89" spans="1:6" x14ac:dyDescent="0.3">
      <c r="A89" s="31">
        <f>'Hlášení počtu přípojek - (s DS)'!A99</f>
        <v>1102</v>
      </c>
      <c r="B89" s="31" t="str">
        <f>'Hlášení počtu přípojek - (s DS)'!B99</f>
        <v>Djazz</v>
      </c>
      <c r="C89" s="71">
        <f>'Hlášení počtu přípojek - (s DS)'!C99</f>
        <v>0</v>
      </c>
      <c r="D89" s="74">
        <f>'Hlášení počtu přípojek - (s DS)'!D99</f>
        <v>0</v>
      </c>
      <c r="E89" s="78">
        <f t="shared" si="3"/>
        <v>0</v>
      </c>
      <c r="F89" s="80">
        <f t="shared" si="4"/>
        <v>0</v>
      </c>
    </row>
    <row r="90" spans="1:6" x14ac:dyDescent="0.3">
      <c r="A90" s="31">
        <f>'Hlášení počtu přípojek - (s DS)'!A100</f>
        <v>786</v>
      </c>
      <c r="B90" s="31" t="str">
        <f>'Hlášení počtu přípojek - (s DS)'!B100</f>
        <v>D-max</v>
      </c>
      <c r="C90" s="71">
        <f>'Hlášení počtu přípojek - (s DS)'!C100</f>
        <v>0</v>
      </c>
      <c r="D90" s="74">
        <f>'Hlášení počtu přípojek - (s DS)'!D100</f>
        <v>0</v>
      </c>
      <c r="E90" s="78">
        <f t="shared" si="3"/>
        <v>0</v>
      </c>
      <c r="F90" s="80">
        <f t="shared" si="4"/>
        <v>0</v>
      </c>
    </row>
    <row r="91" spans="1:6" x14ac:dyDescent="0.3">
      <c r="A91" s="31">
        <f>'Hlášení počtu přípojek - (s DS)'!A101</f>
        <v>806</v>
      </c>
      <c r="B91" s="31" t="str">
        <f>'Hlášení počtu přípojek - (s DS)'!B101</f>
        <v>DocuBox</v>
      </c>
      <c r="C91" s="71">
        <f>'Hlášení počtu přípojek - (s DS)'!C101</f>
        <v>0</v>
      </c>
      <c r="D91" s="74">
        <f>'Hlášení počtu přípojek - (s DS)'!D101</f>
        <v>0</v>
      </c>
      <c r="E91" s="78">
        <f t="shared" si="3"/>
        <v>0</v>
      </c>
      <c r="F91" s="80">
        <f t="shared" si="4"/>
        <v>0</v>
      </c>
    </row>
    <row r="92" spans="1:6" x14ac:dyDescent="0.3">
      <c r="A92" s="31">
        <f>'Hlášení počtu přípojek - (s DS)'!A102</f>
        <v>808</v>
      </c>
      <c r="B92" s="31" t="str">
        <f>'Hlášení počtu přípojek - (s DS)'!B102</f>
        <v>Dom Kino</v>
      </c>
      <c r="C92" s="71">
        <f>'Hlášení počtu přípojek - (s DS)'!C102</f>
        <v>0</v>
      </c>
      <c r="D92" s="74">
        <f>'Hlášení počtu přípojek - (s DS)'!D102</f>
        <v>0</v>
      </c>
      <c r="E92" s="78">
        <f t="shared" si="3"/>
        <v>0</v>
      </c>
      <c r="F92" s="80">
        <f t="shared" si="4"/>
        <v>0</v>
      </c>
    </row>
    <row r="93" spans="1:6" x14ac:dyDescent="0.3">
      <c r="A93" s="31">
        <f>'Hlášení počtu přípojek - (s DS)'!A103</f>
        <v>809</v>
      </c>
      <c r="B93" s="31" t="str">
        <f>'Hlášení počtu přípojek - (s DS)'!B103</f>
        <v>Doma</v>
      </c>
      <c r="C93" s="71">
        <f>'Hlášení počtu přípojek - (s DS)'!C103</f>
        <v>0</v>
      </c>
      <c r="D93" s="74">
        <f>'Hlášení počtu přípojek - (s DS)'!D103</f>
        <v>0</v>
      </c>
      <c r="E93" s="78">
        <f t="shared" si="3"/>
        <v>0</v>
      </c>
      <c r="F93" s="80">
        <f t="shared" si="4"/>
        <v>0</v>
      </c>
    </row>
    <row r="94" spans="1:6" x14ac:dyDescent="0.3">
      <c r="A94" s="31">
        <f>'Hlášení počtu přípojek - (s DS)'!A104</f>
        <v>1103</v>
      </c>
      <c r="B94" s="31" t="str">
        <f>'Hlášení počtu přípojek - (s DS)'!B104</f>
        <v>Dorcel TV</v>
      </c>
      <c r="C94" s="71">
        <f>'Hlášení počtu přípojek - (s DS)'!C104</f>
        <v>0</v>
      </c>
      <c r="D94" s="74">
        <f>'Hlášení počtu přípojek - (s DS)'!D104</f>
        <v>0</v>
      </c>
      <c r="E94" s="78">
        <f t="shared" si="3"/>
        <v>0</v>
      </c>
      <c r="F94" s="80">
        <f t="shared" si="4"/>
        <v>0</v>
      </c>
    </row>
    <row r="95" spans="1:6" x14ac:dyDescent="0.3">
      <c r="A95" s="31">
        <f>'Hlášení počtu přípojek - (s DS)'!A105</f>
        <v>1223</v>
      </c>
      <c r="B95" s="31" t="str">
        <f>'Hlášení počtu přípojek - (s DS)'!B105</f>
        <v>Dorcel XXX</v>
      </c>
      <c r="C95" s="71">
        <f>'Hlášení počtu přípojek - (s DS)'!C105</f>
        <v>0</v>
      </c>
      <c r="D95" s="74">
        <f>'Hlášení počtu přípojek - (s DS)'!D105</f>
        <v>0</v>
      </c>
      <c r="E95" s="78">
        <f t="shared" si="3"/>
        <v>0</v>
      </c>
      <c r="F95" s="80">
        <f t="shared" si="4"/>
        <v>0</v>
      </c>
    </row>
    <row r="96" spans="1:6" x14ac:dyDescent="0.3">
      <c r="A96" s="31">
        <f>'Hlášení počtu přípojek - (s DS)'!A106</f>
        <v>1104</v>
      </c>
      <c r="B96" s="31" t="str">
        <f>'Hlášení počtu přípojek - (s DS)'!B106</f>
        <v>DTX</v>
      </c>
      <c r="C96" s="71">
        <f>'Hlášení počtu přípojek - (s DS)'!C106</f>
        <v>0</v>
      </c>
      <c r="D96" s="74">
        <f>'Hlášení počtu přípojek - (s DS)'!D106</f>
        <v>0</v>
      </c>
      <c r="E96" s="78">
        <f t="shared" si="3"/>
        <v>0</v>
      </c>
      <c r="F96" s="80">
        <f t="shared" si="4"/>
        <v>0</v>
      </c>
    </row>
    <row r="97" spans="1:6" x14ac:dyDescent="0.3">
      <c r="A97" s="31">
        <f>'Hlášení počtu přípojek - (s DS)'!A107</f>
        <v>812</v>
      </c>
      <c r="B97" s="31" t="str">
        <f>'Hlášení počtu přípojek - (s DS)'!B107</f>
        <v>Duck TV</v>
      </c>
      <c r="C97" s="71">
        <f>'Hlášení počtu přípojek - (s DS)'!C107</f>
        <v>0</v>
      </c>
      <c r="D97" s="74">
        <f>'Hlášení počtu přípojek - (s DS)'!D107</f>
        <v>0</v>
      </c>
      <c r="E97" s="78">
        <f t="shared" si="3"/>
        <v>0</v>
      </c>
      <c r="F97" s="80">
        <f t="shared" si="4"/>
        <v>0</v>
      </c>
    </row>
    <row r="98" spans="1:6" x14ac:dyDescent="0.3">
      <c r="A98" s="31">
        <f>'Hlášení počtu přípojek - (s DS)'!A108</f>
        <v>1105</v>
      </c>
      <c r="B98" s="31" t="str">
        <f>'Hlášení počtu přípojek - (s DS)'!B108</f>
        <v>Dusk</v>
      </c>
      <c r="C98" s="71">
        <f>'Hlášení počtu přípojek - (s DS)'!C108</f>
        <v>0</v>
      </c>
      <c r="D98" s="74">
        <f>'Hlášení počtu přípojek - (s DS)'!D108</f>
        <v>0</v>
      </c>
      <c r="E98" s="78">
        <f t="shared" si="3"/>
        <v>0</v>
      </c>
      <c r="F98" s="80">
        <f t="shared" si="4"/>
        <v>0</v>
      </c>
    </row>
    <row r="99" spans="1:6" x14ac:dyDescent="0.3">
      <c r="A99" s="31">
        <f>'Hlášení počtu přípojek - (s DS)'!A109</f>
        <v>814</v>
      </c>
      <c r="B99" s="31" t="str">
        <f>'Hlášení počtu přípojek - (s DS)'!B109</f>
        <v>Dvojka</v>
      </c>
      <c r="C99" s="71">
        <f>'Hlášení počtu přípojek - (s DS)'!C109</f>
        <v>0</v>
      </c>
      <c r="D99" s="74">
        <f>'Hlášení počtu přípojek - (s DS)'!D109</f>
        <v>0</v>
      </c>
      <c r="E99" s="78">
        <f t="shared" si="3"/>
        <v>0</v>
      </c>
      <c r="F99" s="80">
        <f t="shared" si="4"/>
        <v>0</v>
      </c>
    </row>
    <row r="100" spans="1:6" x14ac:dyDescent="0.3">
      <c r="A100" s="31">
        <f>'Hlášení počtu přípojek - (s DS)'!A110</f>
        <v>815</v>
      </c>
      <c r="B100" s="31" t="str">
        <f>'Hlášení počtu přípojek - (s DS)'!B110</f>
        <v>DW-TV</v>
      </c>
      <c r="C100" s="71">
        <f>'Hlášení počtu přípojek - (s DS)'!C110</f>
        <v>0</v>
      </c>
      <c r="D100" s="74">
        <f>'Hlášení počtu přípojek - (s DS)'!D110</f>
        <v>0</v>
      </c>
      <c r="E100" s="78">
        <f t="shared" si="3"/>
        <v>0</v>
      </c>
      <c r="F100" s="80">
        <f t="shared" si="4"/>
        <v>0</v>
      </c>
    </row>
    <row r="101" spans="1:6" x14ac:dyDescent="0.3">
      <c r="A101" s="31">
        <f>'Hlášení počtu přípojek - (s DS)'!A111</f>
        <v>816</v>
      </c>
      <c r="B101" s="31" t="str">
        <f>'Hlášení počtu přípojek - (s DS)'!B111</f>
        <v>E! Entertainment TV</v>
      </c>
      <c r="C101" s="71">
        <f>'Hlášení počtu přípojek - (s DS)'!C111</f>
        <v>0</v>
      </c>
      <c r="D101" s="74">
        <f>'Hlášení počtu přípojek - (s DS)'!D111</f>
        <v>0</v>
      </c>
      <c r="E101" s="78">
        <f t="shared" si="3"/>
        <v>0</v>
      </c>
      <c r="F101" s="80">
        <f t="shared" si="4"/>
        <v>0</v>
      </c>
    </row>
    <row r="102" spans="1:6" x14ac:dyDescent="0.3">
      <c r="A102" s="31">
        <f>'Hlášení počtu přípojek - (s DS)'!A112</f>
        <v>1106</v>
      </c>
      <c r="B102" s="31" t="str">
        <f>'Hlášení počtu přípojek - (s DS)'!B112</f>
        <v>EBS</v>
      </c>
      <c r="C102" s="71">
        <f>'Hlášení počtu přípojek - (s DS)'!C112</f>
        <v>0</v>
      </c>
      <c r="D102" s="74">
        <f>'Hlášení počtu přípojek - (s DS)'!D112</f>
        <v>0</v>
      </c>
      <c r="E102" s="78">
        <f t="shared" si="3"/>
        <v>0</v>
      </c>
      <c r="F102" s="80">
        <f t="shared" si="4"/>
        <v>0</v>
      </c>
    </row>
    <row r="103" spans="1:6" x14ac:dyDescent="0.3">
      <c r="A103" s="31">
        <f>'Hlášení počtu přípojek - (s DS)'!A113</f>
        <v>1107</v>
      </c>
      <c r="B103" s="31" t="str">
        <f>'Hlášení počtu přípojek - (s DS)'!B113</f>
        <v>EBS +</v>
      </c>
      <c r="C103" s="71">
        <f>'Hlášení počtu přípojek - (s DS)'!C113</f>
        <v>0</v>
      </c>
      <c r="D103" s="74">
        <f>'Hlášení počtu přípojek - (s DS)'!D113</f>
        <v>0</v>
      </c>
      <c r="E103" s="78">
        <f t="shared" si="3"/>
        <v>0</v>
      </c>
      <c r="F103" s="80">
        <f t="shared" si="4"/>
        <v>0</v>
      </c>
    </row>
    <row r="104" spans="1:6" x14ac:dyDescent="0.3">
      <c r="A104" s="31">
        <f>'Hlášení počtu přípojek - (s DS)'!A114</f>
        <v>1108</v>
      </c>
      <c r="B104" s="31" t="str">
        <f>'Hlášení počtu přípojek - (s DS)'!B114</f>
        <v>Einsfestival</v>
      </c>
      <c r="C104" s="71">
        <f>'Hlášení počtu přípojek - (s DS)'!C114</f>
        <v>0</v>
      </c>
      <c r="D104" s="74">
        <f>'Hlášení počtu přípojek - (s DS)'!D114</f>
        <v>0</v>
      </c>
      <c r="E104" s="78">
        <f t="shared" si="3"/>
        <v>0</v>
      </c>
      <c r="F104" s="80">
        <f t="shared" si="4"/>
        <v>0</v>
      </c>
    </row>
    <row r="105" spans="1:6" x14ac:dyDescent="0.3">
      <c r="A105" s="31">
        <f>'Hlášení počtu přípojek - (s DS)'!A115</f>
        <v>817</v>
      </c>
      <c r="B105" s="31" t="str">
        <f>'Hlášení počtu přípojek - (s DS)'!B115</f>
        <v>English Learning Club</v>
      </c>
      <c r="C105" s="71">
        <f>'Hlášení počtu přípojek - (s DS)'!C115</f>
        <v>0</v>
      </c>
      <c r="D105" s="74">
        <f>'Hlášení počtu přípojek - (s DS)'!D115</f>
        <v>0</v>
      </c>
      <c r="E105" s="78">
        <f t="shared" si="3"/>
        <v>0</v>
      </c>
      <c r="F105" s="80">
        <f t="shared" si="4"/>
        <v>0</v>
      </c>
    </row>
    <row r="106" spans="1:6" x14ac:dyDescent="0.3">
      <c r="A106" s="31">
        <f>'Hlášení počtu přípojek - (s DS)'!A116</f>
        <v>1109</v>
      </c>
      <c r="B106" s="31" t="str">
        <f>'Hlášení počtu přípojek - (s DS)'!B116</f>
        <v>Epic Drama</v>
      </c>
      <c r="C106" s="71">
        <f>'Hlášení počtu přípojek - (s DS)'!C116</f>
        <v>0</v>
      </c>
      <c r="D106" s="74">
        <f>'Hlášení počtu přípojek - (s DS)'!D116</f>
        <v>0</v>
      </c>
      <c r="E106" s="78">
        <f t="shared" si="3"/>
        <v>0</v>
      </c>
      <c r="F106" s="80">
        <f t="shared" si="4"/>
        <v>0</v>
      </c>
    </row>
    <row r="107" spans="1:6" x14ac:dyDescent="0.3">
      <c r="A107" s="31">
        <f>'Hlášení počtu přípojek - (s DS)'!A117</f>
        <v>818</v>
      </c>
      <c r="B107" s="31" t="str">
        <f>'Hlášení počtu přípojek - (s DS)'!B117</f>
        <v>EroX</v>
      </c>
      <c r="C107" s="71">
        <f>'Hlášení počtu přípojek - (s DS)'!C117</f>
        <v>0</v>
      </c>
      <c r="D107" s="74">
        <f>'Hlášení počtu přípojek - (s DS)'!D117</f>
        <v>0</v>
      </c>
      <c r="E107" s="78">
        <f t="shared" si="3"/>
        <v>0</v>
      </c>
      <c r="F107" s="80">
        <f t="shared" si="4"/>
        <v>0</v>
      </c>
    </row>
    <row r="108" spans="1:6" x14ac:dyDescent="0.3">
      <c r="A108" s="31">
        <f>'Hlášení počtu přípojek - (s DS)'!A118</f>
        <v>819</v>
      </c>
      <c r="B108" s="31" t="str">
        <f>'Hlášení počtu přípojek - (s DS)'!B118</f>
        <v>EroXXX</v>
      </c>
      <c r="C108" s="71">
        <f>'Hlášení počtu přípojek - (s DS)'!C118</f>
        <v>0</v>
      </c>
      <c r="D108" s="74">
        <f>'Hlášení počtu přípojek - (s DS)'!D118</f>
        <v>0</v>
      </c>
      <c r="E108" s="78">
        <f t="shared" si="3"/>
        <v>0</v>
      </c>
      <c r="F108" s="80">
        <f t="shared" si="4"/>
        <v>0</v>
      </c>
    </row>
    <row r="109" spans="1:6" x14ac:dyDescent="0.3">
      <c r="A109" s="31">
        <f>'Hlášení počtu přípojek - (s DS)'!A119</f>
        <v>820</v>
      </c>
      <c r="B109" s="31" t="str">
        <f>'Hlášení počtu přípojek - (s DS)'!B119</f>
        <v>Eska</v>
      </c>
      <c r="C109" s="71">
        <f>'Hlášení počtu přípojek - (s DS)'!C119</f>
        <v>0</v>
      </c>
      <c r="D109" s="74">
        <f>'Hlášení počtu přípojek - (s DS)'!D119</f>
        <v>0</v>
      </c>
      <c r="E109" s="78">
        <f t="shared" si="3"/>
        <v>0</v>
      </c>
      <c r="F109" s="80">
        <f t="shared" si="4"/>
        <v>0</v>
      </c>
    </row>
    <row r="110" spans="1:6" x14ac:dyDescent="0.3">
      <c r="A110" s="31">
        <f>'Hlášení počtu přípojek - (s DS)'!A120</f>
        <v>821</v>
      </c>
      <c r="B110" s="31" t="str">
        <f>'Hlášení počtu přípojek - (s DS)'!B120</f>
        <v>ESPN</v>
      </c>
      <c r="C110" s="71">
        <f>'Hlášení počtu přípojek - (s DS)'!C120</f>
        <v>0</v>
      </c>
      <c r="D110" s="74">
        <f>'Hlášení počtu přípojek - (s DS)'!D120</f>
        <v>0</v>
      </c>
      <c r="E110" s="78">
        <f t="shared" si="3"/>
        <v>0</v>
      </c>
      <c r="F110" s="80">
        <f t="shared" si="4"/>
        <v>0</v>
      </c>
    </row>
    <row r="111" spans="1:6" x14ac:dyDescent="0.3">
      <c r="A111" s="31">
        <f>'Hlášení počtu přípojek - (s DS)'!A121</f>
        <v>824</v>
      </c>
      <c r="B111" s="31" t="str">
        <f>'Hlášení počtu přípojek - (s DS)'!B121</f>
        <v>EuroNews</v>
      </c>
      <c r="C111" s="71">
        <f>'Hlášení počtu přípojek - (s DS)'!C121</f>
        <v>0</v>
      </c>
      <c r="D111" s="74">
        <f>'Hlášení počtu přípojek - (s DS)'!D121</f>
        <v>0</v>
      </c>
      <c r="E111" s="78">
        <f t="shared" si="3"/>
        <v>0</v>
      </c>
      <c r="F111" s="80">
        <f t="shared" si="4"/>
        <v>0</v>
      </c>
    </row>
    <row r="112" spans="1:6" x14ac:dyDescent="0.3">
      <c r="A112" s="31">
        <f>'Hlášení počtu přípojek - (s DS)'!A122</f>
        <v>825</v>
      </c>
      <c r="B112" s="31" t="str">
        <f>'Hlášení počtu přípojek - (s DS)'!B122</f>
        <v>Eurosport</v>
      </c>
      <c r="C112" s="71">
        <f>'Hlášení počtu přípojek - (s DS)'!C122</f>
        <v>0</v>
      </c>
      <c r="D112" s="74">
        <f>'Hlášení počtu přípojek - (s DS)'!D122</f>
        <v>0</v>
      </c>
      <c r="E112" s="78">
        <f t="shared" si="3"/>
        <v>0</v>
      </c>
      <c r="F112" s="80">
        <f t="shared" si="4"/>
        <v>0</v>
      </c>
    </row>
    <row r="113" spans="1:6" x14ac:dyDescent="0.3">
      <c r="A113" s="31">
        <f>'Hlášení počtu přípojek - (s DS)'!A123</f>
        <v>826</v>
      </c>
      <c r="B113" s="31" t="str">
        <f>'Hlášení počtu přípojek - (s DS)'!B123</f>
        <v>Eurosport 2</v>
      </c>
      <c r="C113" s="71">
        <f>'Hlášení počtu přípojek - (s DS)'!C123</f>
        <v>0</v>
      </c>
      <c r="D113" s="74">
        <f>'Hlášení počtu přípojek - (s DS)'!D123</f>
        <v>0</v>
      </c>
      <c r="E113" s="78">
        <f t="shared" si="3"/>
        <v>0</v>
      </c>
      <c r="F113" s="80">
        <f t="shared" si="4"/>
        <v>0</v>
      </c>
    </row>
    <row r="114" spans="1:6" x14ac:dyDescent="0.3">
      <c r="A114" s="31">
        <f>'Hlášení počtu přípojek - (s DS)'!A124</f>
        <v>827</v>
      </c>
      <c r="B114" s="31" t="str">
        <f>'Hlášení počtu přípojek - (s DS)'!B124</f>
        <v>Eurosport News</v>
      </c>
      <c r="C114" s="71">
        <f>'Hlášení počtu přípojek - (s DS)'!C124</f>
        <v>0</v>
      </c>
      <c r="D114" s="74">
        <f>'Hlášení počtu přípojek - (s DS)'!D124</f>
        <v>0</v>
      </c>
      <c r="E114" s="78">
        <f t="shared" si="3"/>
        <v>0</v>
      </c>
      <c r="F114" s="80">
        <f t="shared" si="4"/>
        <v>0</v>
      </c>
    </row>
    <row r="115" spans="1:6" x14ac:dyDescent="0.3">
      <c r="A115" s="31">
        <f>'Hlášení počtu přípojek - (s DS)'!A125</f>
        <v>828</v>
      </c>
      <c r="B115" s="31" t="str">
        <f>'Hlášení počtu přípojek - (s DS)'!B125</f>
        <v>Extasy</v>
      </c>
      <c r="C115" s="71">
        <f>'Hlášení počtu přípojek - (s DS)'!C125</f>
        <v>0</v>
      </c>
      <c r="D115" s="74">
        <f>'Hlášení počtu přípojek - (s DS)'!D125</f>
        <v>0</v>
      </c>
      <c r="E115" s="78">
        <f t="shared" si="3"/>
        <v>0</v>
      </c>
      <c r="F115" s="80">
        <f t="shared" si="4"/>
        <v>0</v>
      </c>
    </row>
    <row r="116" spans="1:6" x14ac:dyDescent="0.3">
      <c r="A116" s="31">
        <f>'Hlášení počtu přípojek - (s DS)'!A126</f>
        <v>829</v>
      </c>
      <c r="B116" s="31" t="str">
        <f>'Hlášení počtu přípojek - (s DS)'!B126</f>
        <v>Extreme Sport</v>
      </c>
      <c r="C116" s="71">
        <f>'Hlášení počtu přípojek - (s DS)'!C126</f>
        <v>0</v>
      </c>
      <c r="D116" s="74">
        <f>'Hlášení počtu přípojek - (s DS)'!D126</f>
        <v>0</v>
      </c>
      <c r="E116" s="78">
        <f t="shared" si="3"/>
        <v>0</v>
      </c>
      <c r="F116" s="80">
        <f t="shared" si="4"/>
        <v>0</v>
      </c>
    </row>
    <row r="117" spans="1:6" x14ac:dyDescent="0.3">
      <c r="A117" s="31">
        <f>'Hlášení počtu přípojek - (s DS)'!A127</f>
        <v>1110</v>
      </c>
      <c r="B117" s="31" t="str">
        <f>'Hlášení počtu přípojek - (s DS)'!B127</f>
        <v>Fashion One</v>
      </c>
      <c r="C117" s="71">
        <f>'Hlášení počtu přípojek - (s DS)'!C127</f>
        <v>0</v>
      </c>
      <c r="D117" s="74">
        <f>'Hlášení počtu přípojek - (s DS)'!D127</f>
        <v>0</v>
      </c>
      <c r="E117" s="78">
        <f t="shared" si="3"/>
        <v>0</v>
      </c>
      <c r="F117" s="80">
        <f t="shared" si="4"/>
        <v>0</v>
      </c>
    </row>
    <row r="118" spans="1:6" x14ac:dyDescent="0.3">
      <c r="A118" s="31">
        <f>'Hlášení počtu přípojek - (s DS)'!A128</f>
        <v>833</v>
      </c>
      <c r="B118" s="31" t="str">
        <f>'Hlášení počtu přípojek - (s DS)'!B128</f>
        <v>Fashion TV Czech</v>
      </c>
      <c r="C118" s="71">
        <f>'Hlášení počtu přípojek - (s DS)'!C128</f>
        <v>0</v>
      </c>
      <c r="D118" s="74">
        <f>'Hlášení počtu přípojek - (s DS)'!D128</f>
        <v>0</v>
      </c>
      <c r="E118" s="78">
        <f t="shared" si="3"/>
        <v>0</v>
      </c>
      <c r="F118" s="80">
        <f t="shared" si="4"/>
        <v>0</v>
      </c>
    </row>
    <row r="119" spans="1:6" x14ac:dyDescent="0.3">
      <c r="A119" s="31">
        <f>'Hlášení počtu přípojek - (s DS)'!A129</f>
        <v>832</v>
      </c>
      <c r="B119" s="31" t="str">
        <f>'Hlášení počtu přípojek - (s DS)'!B129</f>
        <v>FashionBox</v>
      </c>
      <c r="C119" s="71">
        <f>'Hlášení počtu přípojek - (s DS)'!C129</f>
        <v>0</v>
      </c>
      <c r="D119" s="74">
        <f>'Hlášení počtu přípojek - (s DS)'!D129</f>
        <v>0</v>
      </c>
      <c r="E119" s="78">
        <f t="shared" si="3"/>
        <v>0</v>
      </c>
      <c r="F119" s="80">
        <f t="shared" si="4"/>
        <v>0</v>
      </c>
    </row>
    <row r="120" spans="1:6" x14ac:dyDescent="0.3">
      <c r="A120" s="31">
        <f>'Hlášení počtu přípojek - (s DS)'!A130</f>
        <v>1111</v>
      </c>
      <c r="B120" s="31" t="str">
        <f>'Hlášení počtu přípojek - (s DS)'!B130</f>
        <v>Fast&amp;FunBox</v>
      </c>
      <c r="C120" s="71">
        <f>'Hlášení počtu přípojek - (s DS)'!C130</f>
        <v>0</v>
      </c>
      <c r="D120" s="74">
        <f>'Hlášení počtu přípojek - (s DS)'!D130</f>
        <v>0</v>
      </c>
      <c r="E120" s="78">
        <f t="shared" si="3"/>
        <v>0</v>
      </c>
      <c r="F120" s="80">
        <f t="shared" si="4"/>
        <v>0</v>
      </c>
    </row>
    <row r="121" spans="1:6" x14ac:dyDescent="0.3">
      <c r="A121" s="31">
        <f>'Hlášení počtu přípojek - (s DS)'!A131</f>
        <v>834</v>
      </c>
      <c r="B121" s="31" t="str">
        <f>'Hlášení počtu přípojek - (s DS)'!B131</f>
        <v>FightBox</v>
      </c>
      <c r="C121" s="71">
        <f>'Hlášení počtu přípojek - (s DS)'!C131</f>
        <v>0</v>
      </c>
      <c r="D121" s="74">
        <f>'Hlášení počtu přípojek - (s DS)'!D131</f>
        <v>0</v>
      </c>
      <c r="E121" s="78">
        <f t="shared" si="3"/>
        <v>0</v>
      </c>
      <c r="F121" s="80">
        <f t="shared" si="4"/>
        <v>0</v>
      </c>
    </row>
    <row r="122" spans="1:6" x14ac:dyDescent="0.3">
      <c r="A122" s="31">
        <f>'Hlášení počtu přípojek - (s DS)'!A132</f>
        <v>835</v>
      </c>
      <c r="B122" s="31" t="str">
        <f>'Hlášení počtu přípojek - (s DS)'!B132</f>
        <v>Film +</v>
      </c>
      <c r="C122" s="71">
        <f>'Hlášení počtu přípojek - (s DS)'!C132</f>
        <v>0</v>
      </c>
      <c r="D122" s="74">
        <f>'Hlášení počtu přípojek - (s DS)'!D132</f>
        <v>0</v>
      </c>
      <c r="E122" s="78">
        <f t="shared" si="3"/>
        <v>0</v>
      </c>
      <c r="F122" s="80">
        <f t="shared" si="4"/>
        <v>0</v>
      </c>
    </row>
    <row r="123" spans="1:6" x14ac:dyDescent="0.3">
      <c r="A123" s="31">
        <f>'Hlášení počtu přípojek - (s DS)'!A133</f>
        <v>841</v>
      </c>
      <c r="B123" s="31" t="str">
        <f>'Hlášení počtu přípojek - (s DS)'!B133</f>
        <v>Film Europe</v>
      </c>
      <c r="C123" s="71">
        <f>'Hlášení počtu přípojek - (s DS)'!C133</f>
        <v>0</v>
      </c>
      <c r="D123" s="74">
        <f>'Hlášení počtu přípojek - (s DS)'!D133</f>
        <v>0</v>
      </c>
      <c r="E123" s="78">
        <f t="shared" si="3"/>
        <v>0</v>
      </c>
      <c r="F123" s="80">
        <f t="shared" si="4"/>
        <v>0</v>
      </c>
    </row>
    <row r="124" spans="1:6" x14ac:dyDescent="0.3">
      <c r="A124" s="31">
        <f>'Hlášení počtu přípojek - (s DS)'!A134</f>
        <v>836</v>
      </c>
      <c r="B124" s="31" t="str">
        <f>'Hlášení počtu přípojek - (s DS)'!B134</f>
        <v>FilmBox</v>
      </c>
      <c r="C124" s="71">
        <f>'Hlášení počtu přípojek - (s DS)'!C134</f>
        <v>0</v>
      </c>
      <c r="D124" s="74">
        <f>'Hlášení počtu přípojek - (s DS)'!D134</f>
        <v>0</v>
      </c>
      <c r="E124" s="78">
        <f t="shared" si="3"/>
        <v>0</v>
      </c>
      <c r="F124" s="80">
        <f t="shared" si="4"/>
        <v>0</v>
      </c>
    </row>
    <row r="125" spans="1:6" x14ac:dyDescent="0.3">
      <c r="A125" s="31">
        <f>'Hlášení počtu přípojek - (s DS)'!A135</f>
        <v>1113</v>
      </c>
      <c r="B125" s="31" t="str">
        <f>'Hlášení počtu přípojek - (s DS)'!B135</f>
        <v>FilmBox Arthouse</v>
      </c>
      <c r="C125" s="71">
        <f>'Hlášení počtu přípojek - (s DS)'!C135</f>
        <v>0</v>
      </c>
      <c r="D125" s="74">
        <f>'Hlášení počtu přípojek - (s DS)'!D135</f>
        <v>0</v>
      </c>
      <c r="E125" s="78">
        <f t="shared" si="3"/>
        <v>0</v>
      </c>
      <c r="F125" s="80">
        <f t="shared" si="4"/>
        <v>0</v>
      </c>
    </row>
    <row r="126" spans="1:6" x14ac:dyDescent="0.3">
      <c r="A126" s="31">
        <f>'Hlášení počtu přípojek - (s DS)'!E12</f>
        <v>837</v>
      </c>
      <c r="B126" s="31" t="str">
        <f>'Hlášení počtu přípojek - (s DS)'!F12</f>
        <v>FilmBox Extra</v>
      </c>
      <c r="C126" s="71">
        <f>'Hlášení počtu přípojek - (s DS)'!G12</f>
        <v>0</v>
      </c>
      <c r="D126" s="74">
        <f>'Hlášení počtu přípojek - (s DS)'!H12</f>
        <v>0</v>
      </c>
      <c r="E126" s="78">
        <f t="shared" si="3"/>
        <v>0</v>
      </c>
      <c r="F126" s="80">
        <f t="shared" si="4"/>
        <v>0</v>
      </c>
    </row>
    <row r="127" spans="1:6" x14ac:dyDescent="0.3">
      <c r="A127" s="31">
        <f>'Hlášení počtu přípojek - (s DS)'!E13</f>
        <v>838</v>
      </c>
      <c r="B127" s="31" t="str">
        <f>'Hlášení počtu přípojek - (s DS)'!F13</f>
        <v>FilmBox Family</v>
      </c>
      <c r="C127" s="71">
        <f>'Hlášení počtu přípojek - (s DS)'!G13</f>
        <v>0</v>
      </c>
      <c r="D127" s="74">
        <f>'Hlášení počtu přípojek - (s DS)'!H13</f>
        <v>0</v>
      </c>
      <c r="E127" s="78">
        <f t="shared" si="3"/>
        <v>0</v>
      </c>
      <c r="F127" s="80">
        <f t="shared" si="4"/>
        <v>0</v>
      </c>
    </row>
    <row r="128" spans="1:6" x14ac:dyDescent="0.3">
      <c r="A128" s="31">
        <f>'Hlášení počtu přípojek - (s DS)'!E14</f>
        <v>839</v>
      </c>
      <c r="B128" s="31" t="str">
        <f>'Hlášení počtu přípojek - (s DS)'!F14</f>
        <v>FilmBox Plus</v>
      </c>
      <c r="C128" s="71">
        <f>'Hlášení počtu přípojek - (s DS)'!G14</f>
        <v>0</v>
      </c>
      <c r="D128" s="74">
        <f>'Hlášení počtu přípojek - (s DS)'!H14</f>
        <v>0</v>
      </c>
      <c r="E128" s="78">
        <f t="shared" si="3"/>
        <v>0</v>
      </c>
      <c r="F128" s="80">
        <f t="shared" si="4"/>
        <v>0</v>
      </c>
    </row>
    <row r="129" spans="1:8" x14ac:dyDescent="0.3">
      <c r="A129" s="31">
        <f>'Hlášení počtu přípojek - (s DS)'!E15</f>
        <v>840</v>
      </c>
      <c r="B129" s="31" t="str">
        <f>'Hlášení počtu přípojek - (s DS)'!F15</f>
        <v>FilmBox Premium</v>
      </c>
      <c r="C129" s="71">
        <f>'Hlášení počtu přípojek - (s DS)'!G15</f>
        <v>0</v>
      </c>
      <c r="D129" s="74">
        <f>'Hlášení počtu přípojek - (s DS)'!H15</f>
        <v>0</v>
      </c>
      <c r="E129" s="78">
        <f t="shared" si="3"/>
        <v>0</v>
      </c>
      <c r="F129" s="80">
        <f t="shared" si="4"/>
        <v>0</v>
      </c>
    </row>
    <row r="130" spans="1:8" x14ac:dyDescent="0.3">
      <c r="A130" s="31">
        <f>'Hlášení počtu přípojek - (s DS)'!E16</f>
        <v>1225</v>
      </c>
      <c r="B130" s="31" t="str">
        <f>'Hlášení počtu přípojek - (s DS)'!F16</f>
        <v>FILMPro</v>
      </c>
      <c r="C130" s="71">
        <f>'Hlášení počtu přípojek - (s DS)'!G16</f>
        <v>0</v>
      </c>
      <c r="D130" s="74">
        <f>'Hlášení počtu přípojek - (s DS)'!H16</f>
        <v>0</v>
      </c>
      <c r="E130" s="78">
        <f t="shared" si="3"/>
        <v>0</v>
      </c>
      <c r="F130" s="80">
        <f t="shared" si="4"/>
        <v>0</v>
      </c>
      <c r="H130" s="33"/>
    </row>
    <row r="131" spans="1:8" x14ac:dyDescent="0.3">
      <c r="A131" s="31">
        <f>'Hlášení počtu přípojek - (s DS)'!E17</f>
        <v>842</v>
      </c>
      <c r="B131" s="31" t="str">
        <f>'Hlášení počtu přípojek - (s DS)'!F17</f>
        <v>Fine Living Network</v>
      </c>
      <c r="C131" s="71">
        <f>'Hlášení počtu přípojek - (s DS)'!G17</f>
        <v>0</v>
      </c>
      <c r="D131" s="74">
        <f>'Hlášení počtu přípojek - (s DS)'!H17</f>
        <v>0</v>
      </c>
      <c r="E131" s="78">
        <f t="shared" si="3"/>
        <v>0</v>
      </c>
      <c r="F131" s="80">
        <f t="shared" si="4"/>
        <v>0</v>
      </c>
      <c r="H131" s="33"/>
    </row>
    <row r="132" spans="1:8" x14ac:dyDescent="0.3">
      <c r="A132" s="31">
        <f>'Hlášení počtu přípojek - (s DS)'!E18</f>
        <v>843</v>
      </c>
      <c r="B132" s="31" t="str">
        <f>'Hlášení počtu přípojek - (s DS)'!F18</f>
        <v>Fishing § Hunting</v>
      </c>
      <c r="C132" s="71">
        <f>'Hlášení počtu přípojek - (s DS)'!G18</f>
        <v>0</v>
      </c>
      <c r="D132" s="74">
        <f>'Hlášení počtu přípojek - (s DS)'!H18</f>
        <v>0</v>
      </c>
      <c r="E132" s="78">
        <f t="shared" ref="E132:E195" si="5">C132+D132</f>
        <v>0</v>
      </c>
      <c r="F132" s="80">
        <f t="shared" si="4"/>
        <v>0</v>
      </c>
      <c r="H132" s="33"/>
    </row>
    <row r="133" spans="1:8" x14ac:dyDescent="0.3">
      <c r="A133" s="31">
        <f>'Hlášení počtu přípojek - (s DS)'!E19</f>
        <v>1021</v>
      </c>
      <c r="B133" s="31" t="str">
        <f>'Hlášení počtu přípojek - (s DS)'!F19</f>
        <v>Fokus TV</v>
      </c>
      <c r="C133" s="71">
        <f>'Hlášení počtu přípojek - (s DS)'!G19</f>
        <v>0</v>
      </c>
      <c r="D133" s="74">
        <f>'Hlášení počtu přípojek - (s DS)'!H19</f>
        <v>0</v>
      </c>
      <c r="E133" s="78">
        <f t="shared" si="5"/>
        <v>0</v>
      </c>
      <c r="F133" s="80">
        <f t="shared" si="4"/>
        <v>0</v>
      </c>
      <c r="H133" s="33"/>
    </row>
    <row r="134" spans="1:8" x14ac:dyDescent="0.3">
      <c r="A134" s="31">
        <f>'Hlášení počtu přípojek - (s DS)'!E20</f>
        <v>1079</v>
      </c>
      <c r="B134" s="31" t="str">
        <f>'Hlášení počtu přípojek - (s DS)'!F20</f>
        <v>Food Network</v>
      </c>
      <c r="C134" s="71">
        <f>'Hlášení počtu přípojek - (s DS)'!G20</f>
        <v>0</v>
      </c>
      <c r="D134" s="74">
        <f>'Hlášení počtu přípojek - (s DS)'!H20</f>
        <v>0</v>
      </c>
      <c r="E134" s="78">
        <f t="shared" si="5"/>
        <v>0</v>
      </c>
      <c r="F134" s="80">
        <f t="shared" si="4"/>
        <v>0</v>
      </c>
      <c r="H134" s="33"/>
    </row>
    <row r="135" spans="1:8" x14ac:dyDescent="0.3">
      <c r="A135" s="31">
        <f>'Hlášení počtu přípojek - (s DS)'!E21</f>
        <v>1114</v>
      </c>
      <c r="B135" s="31" t="str">
        <f>'Hlášení počtu přípojek - (s DS)'!F21</f>
        <v>Forces TV</v>
      </c>
      <c r="C135" s="71">
        <f>'Hlášení počtu přípojek - (s DS)'!G21</f>
        <v>0</v>
      </c>
      <c r="D135" s="74">
        <f>'Hlášení počtu přípojek - (s DS)'!H21</f>
        <v>0</v>
      </c>
      <c r="E135" s="78">
        <f t="shared" si="5"/>
        <v>0</v>
      </c>
      <c r="F135" s="80">
        <f t="shared" si="4"/>
        <v>0</v>
      </c>
      <c r="H135" s="33"/>
    </row>
    <row r="136" spans="1:8" x14ac:dyDescent="0.3">
      <c r="A136" s="31">
        <f>'Hlášení počtu přípojek - (s DS)'!E22</f>
        <v>851</v>
      </c>
      <c r="B136" s="31" t="str">
        <f>'Hlášení počtu přípojek - (s DS)'!F22</f>
        <v>France 24</v>
      </c>
      <c r="C136" s="71">
        <f>'Hlášení počtu přípojek - (s DS)'!G22</f>
        <v>0</v>
      </c>
      <c r="D136" s="74">
        <f>'Hlášení počtu přípojek - (s DS)'!H22</f>
        <v>0</v>
      </c>
      <c r="E136" s="78">
        <f t="shared" si="5"/>
        <v>0</v>
      </c>
      <c r="F136" s="80">
        <f t="shared" si="4"/>
        <v>0</v>
      </c>
      <c r="H136" s="33"/>
    </row>
    <row r="137" spans="1:8" x14ac:dyDescent="0.3">
      <c r="A137" s="31">
        <f>'Hlášení počtu přípojek - (s DS)'!E23</f>
        <v>1202</v>
      </c>
      <c r="B137" s="31" t="str">
        <f>'Hlášení počtu přípojek - (s DS)'!F23</f>
        <v>France 24 En</v>
      </c>
      <c r="C137" s="71">
        <f>'Hlášení počtu přípojek - (s DS)'!G23</f>
        <v>0</v>
      </c>
      <c r="D137" s="74">
        <f>'Hlášení počtu přípojek - (s DS)'!H23</f>
        <v>0</v>
      </c>
      <c r="E137" s="78">
        <f t="shared" si="5"/>
        <v>0</v>
      </c>
      <c r="F137" s="80">
        <f t="shared" si="4"/>
        <v>0</v>
      </c>
      <c r="H137" s="33"/>
    </row>
    <row r="138" spans="1:8" x14ac:dyDescent="0.3">
      <c r="A138" s="31">
        <f>'Hlášení počtu přípojek - (s DS)'!E24</f>
        <v>856</v>
      </c>
      <c r="B138" s="31" t="str">
        <f>'Hlášení počtu přípojek - (s DS)'!F24</f>
        <v>Ginx</v>
      </c>
      <c r="C138" s="71">
        <f>'Hlášení počtu přípojek - (s DS)'!G24</f>
        <v>0</v>
      </c>
      <c r="D138" s="74">
        <f>'Hlášení počtu přípojek - (s DS)'!H24</f>
        <v>0</v>
      </c>
      <c r="E138" s="78">
        <f t="shared" si="5"/>
        <v>0</v>
      </c>
      <c r="F138" s="80">
        <f t="shared" ref="F138:F201" si="6">IF(C138&gt;=D138,C138,D138)</f>
        <v>0</v>
      </c>
      <c r="H138" s="33"/>
    </row>
    <row r="139" spans="1:8" x14ac:dyDescent="0.3">
      <c r="A139" s="31">
        <f>'Hlášení počtu přípojek - (s DS)'!E25</f>
        <v>857</v>
      </c>
      <c r="B139" s="31" t="str">
        <f>'Hlášení počtu přípojek - (s DS)'!F25</f>
        <v>Golf Channel</v>
      </c>
      <c r="C139" s="71">
        <f>'Hlášení počtu přípojek - (s DS)'!G25</f>
        <v>0</v>
      </c>
      <c r="D139" s="74">
        <f>'Hlášení počtu přípojek - (s DS)'!H25</f>
        <v>0</v>
      </c>
      <c r="E139" s="78">
        <f t="shared" si="5"/>
        <v>0</v>
      </c>
      <c r="F139" s="80">
        <f t="shared" si="6"/>
        <v>0</v>
      </c>
      <c r="H139" s="33"/>
    </row>
    <row r="140" spans="1:8" x14ac:dyDescent="0.3">
      <c r="A140" s="31">
        <f>'Hlášení počtu přípojek - (s DS)'!E26</f>
        <v>1115</v>
      </c>
      <c r="B140" s="31" t="str">
        <f>'Hlášení počtu přípojek - (s DS)'!F26</f>
        <v>H 2</v>
      </c>
      <c r="C140" s="71">
        <f>'Hlášení počtu přípojek - (s DS)'!G26</f>
        <v>0</v>
      </c>
      <c r="D140" s="74">
        <f>'Hlášení počtu přípojek - (s DS)'!H26</f>
        <v>0</v>
      </c>
      <c r="E140" s="78">
        <f t="shared" si="5"/>
        <v>0</v>
      </c>
      <c r="F140" s="80">
        <f t="shared" si="6"/>
        <v>0</v>
      </c>
      <c r="H140" s="33"/>
    </row>
    <row r="141" spans="1:8" x14ac:dyDescent="0.3">
      <c r="A141" s="31">
        <f>'Hlášení počtu přípojek - (s DS)'!E27</f>
        <v>859</v>
      </c>
      <c r="B141" s="31" t="str">
        <f>'Hlášení počtu přípojek - (s DS)'!F27</f>
        <v>Harmonie</v>
      </c>
      <c r="C141" s="71">
        <f>'Hlášení počtu přípojek - (s DS)'!G27</f>
        <v>0</v>
      </c>
      <c r="D141" s="74">
        <f>'Hlášení počtu přípojek - (s DS)'!H27</f>
        <v>0</v>
      </c>
      <c r="E141" s="78">
        <f t="shared" si="5"/>
        <v>0</v>
      </c>
      <c r="F141" s="80">
        <f t="shared" si="6"/>
        <v>0</v>
      </c>
      <c r="H141" s="33"/>
    </row>
    <row r="142" spans="1:8" x14ac:dyDescent="0.3">
      <c r="A142" s="31">
        <f>'Hlášení počtu přípojek - (s DS)'!E28</f>
        <v>860</v>
      </c>
      <c r="B142" s="31" t="str">
        <f>'Hlášení počtu přípojek - (s DS)'!F28</f>
        <v>HBO</v>
      </c>
      <c r="C142" s="71">
        <f>'Hlášení počtu přípojek - (s DS)'!G28</f>
        <v>0</v>
      </c>
      <c r="D142" s="74">
        <f>'Hlášení počtu přípojek - (s DS)'!H28</f>
        <v>0</v>
      </c>
      <c r="E142" s="78">
        <f t="shared" si="5"/>
        <v>0</v>
      </c>
      <c r="F142" s="80">
        <f t="shared" si="6"/>
        <v>0</v>
      </c>
      <c r="H142" s="33"/>
    </row>
    <row r="143" spans="1:8" x14ac:dyDescent="0.3">
      <c r="A143" s="31">
        <f>'Hlášení počtu přípojek - (s DS)'!E29</f>
        <v>861</v>
      </c>
      <c r="B143" s="31" t="str">
        <f>'Hlášení počtu přípojek - (s DS)'!F29</f>
        <v>HBO 2</v>
      </c>
      <c r="C143" s="71">
        <f>'Hlášení počtu přípojek - (s DS)'!G29</f>
        <v>0</v>
      </c>
      <c r="D143" s="74">
        <f>'Hlášení počtu přípojek - (s DS)'!H29</f>
        <v>0</v>
      </c>
      <c r="E143" s="78">
        <f t="shared" si="5"/>
        <v>0</v>
      </c>
      <c r="F143" s="80">
        <f t="shared" si="6"/>
        <v>0</v>
      </c>
      <c r="H143" s="33"/>
    </row>
    <row r="144" spans="1:8" x14ac:dyDescent="0.3">
      <c r="A144" s="31">
        <f>'Hlášení počtu přípojek - (s DS)'!E30</f>
        <v>1116</v>
      </c>
      <c r="B144" s="31" t="str">
        <f>'Hlášení počtu přípojek - (s DS)'!F30</f>
        <v>HBO 3</v>
      </c>
      <c r="C144" s="71">
        <f>'Hlášení počtu přípojek - (s DS)'!G30</f>
        <v>0</v>
      </c>
      <c r="D144" s="74">
        <f>'Hlášení počtu přípojek - (s DS)'!H30</f>
        <v>0</v>
      </c>
      <c r="E144" s="78">
        <f t="shared" si="5"/>
        <v>0</v>
      </c>
      <c r="F144" s="80">
        <f t="shared" si="6"/>
        <v>0</v>
      </c>
      <c r="H144" s="33"/>
    </row>
    <row r="145" spans="1:8" x14ac:dyDescent="0.3">
      <c r="A145" s="31">
        <f>'Hlášení počtu přípojek - (s DS)'!E31</f>
        <v>862</v>
      </c>
      <c r="B145" s="31" t="str">
        <f>'Hlášení počtu přípojek - (s DS)'!F31</f>
        <v>HBO Comedy</v>
      </c>
      <c r="C145" s="71">
        <f>'Hlášení počtu přípojek - (s DS)'!G31</f>
        <v>0</v>
      </c>
      <c r="D145" s="74">
        <f>'Hlášení počtu přípojek - (s DS)'!H31</f>
        <v>0</v>
      </c>
      <c r="E145" s="78">
        <f t="shared" si="5"/>
        <v>0</v>
      </c>
      <c r="F145" s="80">
        <f t="shared" si="6"/>
        <v>0</v>
      </c>
      <c r="H145" s="33"/>
    </row>
    <row r="146" spans="1:8" x14ac:dyDescent="0.3">
      <c r="A146" s="31">
        <f>'Hlášení počtu přípojek - (s DS)'!E32</f>
        <v>865</v>
      </c>
      <c r="B146" s="31" t="str">
        <f>'Hlášení počtu přípojek - (s DS)'!F32</f>
        <v>History Channel</v>
      </c>
      <c r="C146" s="71">
        <f>'Hlášení počtu přípojek - (s DS)'!G32</f>
        <v>0</v>
      </c>
      <c r="D146" s="74">
        <f>'Hlášení počtu přípojek - (s DS)'!H32</f>
        <v>0</v>
      </c>
      <c r="E146" s="78">
        <f t="shared" si="5"/>
        <v>0</v>
      </c>
      <c r="F146" s="80">
        <f t="shared" si="6"/>
        <v>0</v>
      </c>
      <c r="H146" s="33"/>
    </row>
    <row r="147" spans="1:8" x14ac:dyDescent="0.3">
      <c r="A147" s="31">
        <f>'Hlášení počtu přípojek - (s DS)'!E33</f>
        <v>1203</v>
      </c>
      <c r="B147" s="31" t="str">
        <f>'Hlášení počtu přípojek - (s DS)'!F33</f>
        <v>Hobby TV</v>
      </c>
      <c r="C147" s="71">
        <f>'Hlášení počtu přípojek - (s DS)'!G33</f>
        <v>0</v>
      </c>
      <c r="D147" s="74">
        <f>'Hlášení počtu přípojek - (s DS)'!H33</f>
        <v>0</v>
      </c>
      <c r="E147" s="78">
        <f t="shared" si="5"/>
        <v>0</v>
      </c>
      <c r="F147" s="80">
        <f t="shared" si="6"/>
        <v>0</v>
      </c>
      <c r="H147" s="33"/>
    </row>
    <row r="148" spans="1:8" x14ac:dyDescent="0.3">
      <c r="A148" s="31">
        <f>'Hlášení počtu přípojek - (s DS)'!E34</f>
        <v>1117</v>
      </c>
      <c r="B148" s="31" t="str">
        <f>'Hlášení počtu přípojek - (s DS)'!F34</f>
        <v>Horse and Country</v>
      </c>
      <c r="C148" s="71">
        <f>'Hlášení počtu přípojek - (s DS)'!G34</f>
        <v>0</v>
      </c>
      <c r="D148" s="74">
        <f>'Hlášení počtu přípojek - (s DS)'!H34</f>
        <v>0</v>
      </c>
      <c r="E148" s="78">
        <f t="shared" si="5"/>
        <v>0</v>
      </c>
      <c r="F148" s="80">
        <f t="shared" si="6"/>
        <v>0</v>
      </c>
      <c r="H148" s="33"/>
    </row>
    <row r="149" spans="1:8" x14ac:dyDescent="0.3">
      <c r="A149" s="31">
        <f>'Hlášení počtu přípojek - (s DS)'!E35</f>
        <v>1118</v>
      </c>
      <c r="B149" s="31" t="str">
        <f>'Hlášení počtu přípojek - (s DS)'!F35</f>
        <v>HR-Fernsehen</v>
      </c>
      <c r="C149" s="71">
        <f>'Hlášení počtu přípojek - (s DS)'!G35</f>
        <v>0</v>
      </c>
      <c r="D149" s="74">
        <f>'Hlášení počtu přípojek - (s DS)'!H35</f>
        <v>0</v>
      </c>
      <c r="E149" s="78">
        <f t="shared" si="5"/>
        <v>0</v>
      </c>
      <c r="F149" s="80">
        <f t="shared" si="6"/>
        <v>0</v>
      </c>
      <c r="H149" s="33"/>
    </row>
    <row r="150" spans="1:8" x14ac:dyDescent="0.3">
      <c r="A150" s="31">
        <f>'Hlášení počtu přípojek - (s DS)'!E36</f>
        <v>1246</v>
      </c>
      <c r="B150" s="31" t="str">
        <f>'Hlášení počtu přípojek - (s DS)'!F36</f>
        <v>HRT 4</v>
      </c>
      <c r="C150" s="71">
        <f>'Hlášení počtu přípojek - (s DS)'!G36</f>
        <v>0</v>
      </c>
      <c r="D150" s="74">
        <f>'Hlášení počtu přípojek - (s DS)'!H36</f>
        <v>0</v>
      </c>
      <c r="E150" s="78">
        <f t="shared" si="5"/>
        <v>0</v>
      </c>
      <c r="F150" s="80">
        <f t="shared" si="6"/>
        <v>0</v>
      </c>
      <c r="H150" s="33"/>
    </row>
    <row r="151" spans="1:8" x14ac:dyDescent="0.3">
      <c r="A151" s="31">
        <f>'Hlášení počtu přípojek - (s DS)'!E37</f>
        <v>1247</v>
      </c>
      <c r="B151" s="31" t="str">
        <f>'Hlášení počtu přípojek - (s DS)'!F37</f>
        <v>HRT Int.</v>
      </c>
      <c r="C151" s="71">
        <f>'Hlášení počtu přípojek - (s DS)'!G37</f>
        <v>0</v>
      </c>
      <c r="D151" s="74">
        <f>'Hlášení počtu přípojek - (s DS)'!H37</f>
        <v>0</v>
      </c>
      <c r="E151" s="78">
        <f t="shared" si="5"/>
        <v>0</v>
      </c>
      <c r="F151" s="80">
        <f t="shared" si="6"/>
        <v>0</v>
      </c>
      <c r="H151" s="33"/>
    </row>
    <row r="152" spans="1:8" x14ac:dyDescent="0.3">
      <c r="A152" s="31">
        <f>'Hlášení počtu přípojek - (s DS)'!E38</f>
        <v>868</v>
      </c>
      <c r="B152" s="31" t="str">
        <f>'Hlášení počtu přípojek - (s DS)'!F38</f>
        <v>Hustler TV</v>
      </c>
      <c r="C152" s="71">
        <f>'Hlášení počtu přípojek - (s DS)'!G38</f>
        <v>0</v>
      </c>
      <c r="D152" s="74">
        <f>'Hlášení počtu přípojek - (s DS)'!H38</f>
        <v>0</v>
      </c>
      <c r="E152" s="78">
        <f t="shared" si="5"/>
        <v>0</v>
      </c>
      <c r="F152" s="80">
        <f t="shared" si="6"/>
        <v>0</v>
      </c>
      <c r="H152" s="33"/>
    </row>
    <row r="153" spans="1:8" x14ac:dyDescent="0.3">
      <c r="A153" s="31">
        <f>'Hlášení počtu přípojek - (s DS)'!E39</f>
        <v>869</v>
      </c>
      <c r="B153" s="31" t="str">
        <f>'Hlášení počtu přípojek - (s DS)'!F39</f>
        <v>Channel One Russia</v>
      </c>
      <c r="C153" s="71">
        <f>'Hlášení počtu přípojek - (s DS)'!G39</f>
        <v>0</v>
      </c>
      <c r="D153" s="74">
        <f>'Hlášení počtu přípojek - (s DS)'!H39</f>
        <v>0</v>
      </c>
      <c r="E153" s="78">
        <f t="shared" si="5"/>
        <v>0</v>
      </c>
      <c r="F153" s="80">
        <f t="shared" si="6"/>
        <v>0</v>
      </c>
      <c r="H153" s="33"/>
    </row>
    <row r="154" spans="1:8" x14ac:dyDescent="0.3">
      <c r="A154" s="31">
        <f>'Hlášení počtu přípojek - (s DS)'!E40</f>
        <v>1120</v>
      </c>
      <c r="B154" s="31" t="str">
        <f>'Hlášení počtu přípojek - (s DS)'!F40</f>
        <v>i Vysočina</v>
      </c>
      <c r="C154" s="71">
        <f>'Hlášení počtu přípojek - (s DS)'!G40</f>
        <v>0</v>
      </c>
      <c r="D154" s="74">
        <f>'Hlášení počtu přípojek - (s DS)'!H40</f>
        <v>0</v>
      </c>
      <c r="E154" s="78">
        <f t="shared" si="5"/>
        <v>0</v>
      </c>
      <c r="F154" s="80">
        <f t="shared" si="6"/>
        <v>0</v>
      </c>
      <c r="H154" s="33"/>
    </row>
    <row r="155" spans="1:8" x14ac:dyDescent="0.3">
      <c r="A155" s="31">
        <f>'Hlášení počtu přípojek - (s DS)'!E41</f>
        <v>1226</v>
      </c>
      <c r="B155" s="31" t="str">
        <f>'Hlášení počtu přípojek - (s DS)'!F41</f>
        <v>ID Extra</v>
      </c>
      <c r="C155" s="71">
        <f>'Hlášení počtu přípojek - (s DS)'!G41</f>
        <v>0</v>
      </c>
      <c r="D155" s="74">
        <f>'Hlášení počtu přípojek - (s DS)'!H41</f>
        <v>0</v>
      </c>
      <c r="E155" s="78">
        <f t="shared" si="5"/>
        <v>0</v>
      </c>
      <c r="F155" s="80">
        <f t="shared" si="6"/>
        <v>0</v>
      </c>
      <c r="H155" s="33"/>
    </row>
    <row r="156" spans="1:8" x14ac:dyDescent="0.3">
      <c r="A156" s="31">
        <f>'Hlášení počtu přípojek - (s DS)'!E42</f>
        <v>1227</v>
      </c>
      <c r="B156" s="31" t="str">
        <f>'Hlášení počtu přípojek - (s DS)'!F42</f>
        <v>IDX</v>
      </c>
      <c r="C156" s="71">
        <f>'Hlášení počtu přípojek - (s DS)'!G42</f>
        <v>0</v>
      </c>
      <c r="D156" s="74">
        <f>'Hlášení počtu přípojek - (s DS)'!H42</f>
        <v>0</v>
      </c>
      <c r="E156" s="78">
        <f t="shared" si="5"/>
        <v>0</v>
      </c>
      <c r="F156" s="80">
        <f t="shared" si="6"/>
        <v>0</v>
      </c>
    </row>
    <row r="157" spans="1:8" x14ac:dyDescent="0.3">
      <c r="A157" s="31">
        <f>'Hlášení počtu přípojek - (s DS)'!E43</f>
        <v>1204</v>
      </c>
      <c r="B157" s="31" t="str">
        <f>'Hlášení počtu přípojek - (s DS)'!F43</f>
        <v>Inedit TV</v>
      </c>
      <c r="C157" s="71">
        <f>'Hlášení počtu přípojek - (s DS)'!G43</f>
        <v>0</v>
      </c>
      <c r="D157" s="74">
        <f>'Hlášení počtu přípojek - (s DS)'!H43</f>
        <v>0</v>
      </c>
      <c r="E157" s="78">
        <f t="shared" si="5"/>
        <v>0</v>
      </c>
      <c r="F157" s="80">
        <f t="shared" si="6"/>
        <v>0</v>
      </c>
    </row>
    <row r="158" spans="1:8" x14ac:dyDescent="0.3">
      <c r="A158" s="31">
        <f>'Hlášení počtu přípojek - (s DS)'!E44</f>
        <v>872</v>
      </c>
      <c r="B158" s="31" t="str">
        <f>'Hlášení počtu přípojek - (s DS)'!F44</f>
        <v>Investigation Discovery</v>
      </c>
      <c r="C158" s="71">
        <f>'Hlášení počtu přípojek - (s DS)'!G44</f>
        <v>0</v>
      </c>
      <c r="D158" s="74">
        <f>'Hlášení počtu přípojek - (s DS)'!H44</f>
        <v>0</v>
      </c>
      <c r="E158" s="78">
        <f t="shared" si="5"/>
        <v>0</v>
      </c>
      <c r="F158" s="80">
        <f t="shared" si="6"/>
        <v>0</v>
      </c>
    </row>
    <row r="159" spans="1:8" x14ac:dyDescent="0.3">
      <c r="A159" s="31">
        <f>'Hlášení počtu přípojek - (s DS)'!E45</f>
        <v>1224</v>
      </c>
      <c r="B159" s="31" t="str">
        <f>'Hlášení počtu přípojek - (s DS)'!F45</f>
        <v>JČ1 </v>
      </c>
      <c r="C159" s="71">
        <f>'Hlášení počtu přípojek - (s DS)'!G45</f>
        <v>0</v>
      </c>
      <c r="D159" s="74">
        <f>'Hlášení počtu přípojek - (s DS)'!H45</f>
        <v>0</v>
      </c>
      <c r="E159" s="78">
        <f t="shared" si="5"/>
        <v>0</v>
      </c>
      <c r="F159" s="80">
        <f t="shared" si="6"/>
        <v>0</v>
      </c>
    </row>
    <row r="160" spans="1:8" x14ac:dyDescent="0.3">
      <c r="A160" s="31">
        <f>'Hlášení počtu přípojek - (s DS)'!E46</f>
        <v>874</v>
      </c>
      <c r="B160" s="31" t="str">
        <f>'Hlášení počtu přípojek - (s DS)'!F46</f>
        <v>Jednotka</v>
      </c>
      <c r="C160" s="71">
        <f>'Hlášení počtu přípojek - (s DS)'!G46</f>
        <v>0</v>
      </c>
      <c r="D160" s="74">
        <f>'Hlášení počtu přípojek - (s DS)'!H46</f>
        <v>0</v>
      </c>
      <c r="E160" s="78">
        <f t="shared" si="5"/>
        <v>0</v>
      </c>
      <c r="F160" s="80">
        <f t="shared" si="6"/>
        <v>0</v>
      </c>
    </row>
    <row r="161" spans="1:6" x14ac:dyDescent="0.3">
      <c r="A161" s="31">
        <f>'Hlášení počtu přípojek - (s DS)'!E47</f>
        <v>1121</v>
      </c>
      <c r="B161" s="31" t="str">
        <f>'Hlášení počtu přípojek - (s DS)'!F47</f>
        <v>Jihočeská TV</v>
      </c>
      <c r="C161" s="71">
        <f>'Hlášení počtu přípojek - (s DS)'!G47</f>
        <v>0</v>
      </c>
      <c r="D161" s="74">
        <f>'Hlášení počtu přípojek - (s DS)'!H47</f>
        <v>0</v>
      </c>
      <c r="E161" s="78">
        <f t="shared" si="5"/>
        <v>0</v>
      </c>
      <c r="F161" s="80">
        <f t="shared" si="6"/>
        <v>0</v>
      </c>
    </row>
    <row r="162" spans="1:6" x14ac:dyDescent="0.3">
      <c r="A162" s="31">
        <f>'Hlášení počtu přípojek - (s DS)'!E48</f>
        <v>877</v>
      </c>
      <c r="B162" s="31" t="str">
        <f>'Hlášení počtu přípojek - (s DS)'!F48</f>
        <v>JIM JAM</v>
      </c>
      <c r="C162" s="71">
        <f>'Hlášení počtu přípojek - (s DS)'!G48</f>
        <v>0</v>
      </c>
      <c r="D162" s="74">
        <f>'Hlášení počtu přípojek - (s DS)'!H48</f>
        <v>0</v>
      </c>
      <c r="E162" s="78">
        <f t="shared" si="5"/>
        <v>0</v>
      </c>
      <c r="F162" s="80">
        <f t="shared" si="6"/>
        <v>0</v>
      </c>
    </row>
    <row r="163" spans="1:6" x14ac:dyDescent="0.3">
      <c r="A163" s="31">
        <f>'Hlášení počtu přípojek - (s DS)'!E49</f>
        <v>1080</v>
      </c>
      <c r="B163" s="31" t="str">
        <f>'Hlášení počtu přípojek - (s DS)'!F49</f>
        <v>JOJ Cinema</v>
      </c>
      <c r="C163" s="71">
        <f>'Hlášení počtu přípojek - (s DS)'!G49</f>
        <v>0</v>
      </c>
      <c r="D163" s="74">
        <f>'Hlášení počtu přípojek - (s DS)'!H49</f>
        <v>0</v>
      </c>
      <c r="E163" s="78">
        <f t="shared" si="5"/>
        <v>0</v>
      </c>
      <c r="F163" s="80">
        <f t="shared" si="6"/>
        <v>0</v>
      </c>
    </row>
    <row r="164" spans="1:6" x14ac:dyDescent="0.3">
      <c r="A164" s="31">
        <f>'Hlášení počtu přípojek - (s DS)'!E50</f>
        <v>1122</v>
      </c>
      <c r="B164" s="31" t="str">
        <f>'Hlášení počtu přípojek - (s DS)'!F50</f>
        <v>JOJ Family</v>
      </c>
      <c r="C164" s="71">
        <f>'Hlášení počtu přípojek - (s DS)'!G50</f>
        <v>0</v>
      </c>
      <c r="D164" s="74">
        <f>'Hlášení počtu přípojek - (s DS)'!H50</f>
        <v>0</v>
      </c>
      <c r="E164" s="78">
        <f t="shared" si="5"/>
        <v>0</v>
      </c>
      <c r="F164" s="80">
        <f t="shared" si="6"/>
        <v>0</v>
      </c>
    </row>
    <row r="165" spans="1:6" x14ac:dyDescent="0.3">
      <c r="A165" s="31">
        <f>'Hlášení počtu přípojek - (s DS)'!E51</f>
        <v>878</v>
      </c>
      <c r="B165" s="31" t="str">
        <f>'Hlášení počtu přípojek - (s DS)'!F51</f>
        <v>JOJ PLUS</v>
      </c>
      <c r="C165" s="71">
        <f>'Hlášení počtu přípojek - (s DS)'!G51</f>
        <v>0</v>
      </c>
      <c r="D165" s="74">
        <f>'Hlášení počtu přípojek - (s DS)'!H51</f>
        <v>0</v>
      </c>
      <c r="E165" s="78">
        <f t="shared" si="5"/>
        <v>0</v>
      </c>
      <c r="F165" s="80">
        <f t="shared" si="6"/>
        <v>0</v>
      </c>
    </row>
    <row r="166" spans="1:6" x14ac:dyDescent="0.3">
      <c r="A166" s="31">
        <f>'Hlášení počtu přípojek - (s DS)'!E52</f>
        <v>879</v>
      </c>
      <c r="B166" s="31" t="str">
        <f>'Hlášení počtu přípojek - (s DS)'!F52</f>
        <v>JOJ TV</v>
      </c>
      <c r="C166" s="71">
        <f>'Hlášení počtu přípojek - (s DS)'!G52</f>
        <v>0</v>
      </c>
      <c r="D166" s="74">
        <f>'Hlášení počtu přípojek - (s DS)'!H52</f>
        <v>0</v>
      </c>
      <c r="E166" s="78">
        <f t="shared" si="5"/>
        <v>0</v>
      </c>
      <c r="F166" s="80">
        <f t="shared" si="6"/>
        <v>0</v>
      </c>
    </row>
    <row r="167" spans="1:6" x14ac:dyDescent="0.3">
      <c r="A167" s="31">
        <f>'Hlášení počtu přípojek - (s DS)'!E53</f>
        <v>1123</v>
      </c>
      <c r="B167" s="31" t="str">
        <f>'Hlášení počtu přípojek - (s DS)'!F53</f>
        <v>Junior</v>
      </c>
      <c r="C167" s="71">
        <f>'Hlášení počtu přípojek - (s DS)'!G53</f>
        <v>0</v>
      </c>
      <c r="D167" s="74">
        <f>'Hlášení počtu přípojek - (s DS)'!H53</f>
        <v>0</v>
      </c>
      <c r="E167" s="78">
        <f t="shared" si="5"/>
        <v>0</v>
      </c>
      <c r="F167" s="80">
        <f t="shared" si="6"/>
        <v>0</v>
      </c>
    </row>
    <row r="168" spans="1:6" x14ac:dyDescent="0.3">
      <c r="A168" s="31">
        <f>'Hlášení počtu přípojek - (s DS)'!E54</f>
        <v>880</v>
      </c>
      <c r="B168" s="31" t="str">
        <f>'Hlášení počtu přípojek - (s DS)'!F54</f>
        <v>Kabel 1</v>
      </c>
      <c r="C168" s="71">
        <f>'Hlášení počtu přípojek - (s DS)'!G54</f>
        <v>0</v>
      </c>
      <c r="D168" s="74">
        <f>'Hlášení počtu přípojek - (s DS)'!H54</f>
        <v>0</v>
      </c>
      <c r="E168" s="78">
        <f t="shared" si="5"/>
        <v>0</v>
      </c>
      <c r="F168" s="80">
        <f t="shared" si="6"/>
        <v>0</v>
      </c>
    </row>
    <row r="169" spans="1:6" x14ac:dyDescent="0.3">
      <c r="A169" s="31">
        <f>'Hlášení počtu přípojek - (s DS)'!E55</f>
        <v>881</v>
      </c>
      <c r="B169" s="31" t="str">
        <f>'Hlášení počtu přípojek - (s DS)'!F55</f>
        <v>Karusel International</v>
      </c>
      <c r="C169" s="71">
        <f>'Hlášení počtu přípojek - (s DS)'!G55</f>
        <v>0</v>
      </c>
      <c r="D169" s="74">
        <f>'Hlášení počtu přípojek - (s DS)'!H55</f>
        <v>0</v>
      </c>
      <c r="E169" s="78">
        <f t="shared" si="5"/>
        <v>0</v>
      </c>
      <c r="F169" s="80">
        <f t="shared" si="6"/>
        <v>0</v>
      </c>
    </row>
    <row r="170" spans="1:6" x14ac:dyDescent="0.3">
      <c r="A170" s="31">
        <f>'Hlášení počtu přípojek - (s DS)'!E56</f>
        <v>1124</v>
      </c>
      <c r="B170" s="31" t="str">
        <f>'Hlášení počtu přípojek - (s DS)'!F56</f>
        <v>KBS World</v>
      </c>
      <c r="C170" s="71">
        <f>'Hlášení počtu přípojek - (s DS)'!G56</f>
        <v>0</v>
      </c>
      <c r="D170" s="74">
        <f>'Hlášení počtu přípojek - (s DS)'!H56</f>
        <v>0</v>
      </c>
      <c r="E170" s="78">
        <f t="shared" si="5"/>
        <v>0</v>
      </c>
      <c r="F170" s="80">
        <f t="shared" si="6"/>
        <v>0</v>
      </c>
    </row>
    <row r="171" spans="1:6" x14ac:dyDescent="0.3">
      <c r="A171" s="31">
        <f>'Hlášení počtu přípojek - (s DS)'!E57</f>
        <v>1244</v>
      </c>
      <c r="B171" s="31" t="str">
        <f>'Hlášení počtu přípojek - (s DS)'!F57</f>
        <v>Kerrang!</v>
      </c>
      <c r="C171" s="71">
        <f>'Hlášení počtu přípojek - (s DS)'!G57</f>
        <v>0</v>
      </c>
      <c r="D171" s="74">
        <f>'Hlášení počtu přípojek - (s DS)'!H57</f>
        <v>0</v>
      </c>
      <c r="E171" s="78">
        <f t="shared" si="5"/>
        <v>0</v>
      </c>
      <c r="F171" s="80">
        <f t="shared" si="6"/>
        <v>0</v>
      </c>
    </row>
    <row r="172" spans="1:6" x14ac:dyDescent="0.3">
      <c r="A172" s="31">
        <f>'Hlášení počtu přípojek - (s DS)'!E58</f>
        <v>882</v>
      </c>
      <c r="B172" s="31" t="str">
        <f>'Hlášení počtu přípojek - (s DS)'!F58</f>
        <v>KIKA</v>
      </c>
      <c r="C172" s="71">
        <f>'Hlášení počtu přípojek - (s DS)'!G58</f>
        <v>0</v>
      </c>
      <c r="D172" s="74">
        <f>'Hlášení počtu přípojek - (s DS)'!H58</f>
        <v>0</v>
      </c>
      <c r="E172" s="78">
        <f t="shared" si="5"/>
        <v>0</v>
      </c>
      <c r="F172" s="80">
        <f t="shared" si="6"/>
        <v>0</v>
      </c>
    </row>
    <row r="173" spans="1:6" x14ac:dyDescent="0.3">
      <c r="A173" s="31">
        <f>'Hlášení počtu přípojek - (s DS)'!E59</f>
        <v>884</v>
      </c>
      <c r="B173" s="31" t="str">
        <f>'Hlášení počtu přípojek - (s DS)'!F59</f>
        <v xml:space="preserve">Kino Barrandov </v>
      </c>
      <c r="C173" s="71">
        <f>'Hlášení počtu přípojek - (s DS)'!G59</f>
        <v>0</v>
      </c>
      <c r="D173" s="74">
        <f>'Hlášení počtu přípojek - (s DS)'!H59</f>
        <v>0</v>
      </c>
      <c r="E173" s="78">
        <f t="shared" si="5"/>
        <v>0</v>
      </c>
      <c r="F173" s="80">
        <f t="shared" si="6"/>
        <v>0</v>
      </c>
    </row>
    <row r="174" spans="1:6" x14ac:dyDescent="0.3">
      <c r="A174" s="31">
        <f>'Hlášení počtu přípojek - (s DS)'!E60</f>
        <v>1125</v>
      </c>
      <c r="B174" s="31" t="str">
        <f>'Hlášení počtu přípojek - (s DS)'!F60</f>
        <v>Klik TV</v>
      </c>
      <c r="C174" s="71">
        <f>'Hlášení počtu přípojek - (s DS)'!G60</f>
        <v>0</v>
      </c>
      <c r="D174" s="74">
        <f>'Hlášení počtu přípojek - (s DS)'!H60</f>
        <v>0</v>
      </c>
      <c r="E174" s="78">
        <f t="shared" si="5"/>
        <v>0</v>
      </c>
      <c r="F174" s="80">
        <f t="shared" si="6"/>
        <v>0</v>
      </c>
    </row>
    <row r="175" spans="1:6" x14ac:dyDescent="0.3">
      <c r="A175" s="31">
        <f>'Hlášení počtu přípojek - (s DS)'!E61</f>
        <v>1205</v>
      </c>
      <c r="B175" s="31" t="str">
        <f>'Hlášení počtu přípojek - (s DS)'!F61</f>
        <v>Lala TV</v>
      </c>
      <c r="C175" s="71">
        <f>'Hlášení počtu přípojek - (s DS)'!G61</f>
        <v>0</v>
      </c>
      <c r="D175" s="74">
        <f>'Hlášení počtu přípojek - (s DS)'!H61</f>
        <v>0</v>
      </c>
      <c r="E175" s="78">
        <f t="shared" si="5"/>
        <v>0</v>
      </c>
      <c r="F175" s="80">
        <f t="shared" si="6"/>
        <v>0</v>
      </c>
    </row>
    <row r="176" spans="1:6" x14ac:dyDescent="0.3">
      <c r="A176" s="31">
        <f>'Hlášení počtu přípojek - (s DS)'!E62</f>
        <v>890</v>
      </c>
      <c r="B176" s="31" t="str">
        <f>'Hlášení počtu přípojek - (s DS)'!F62</f>
        <v>Leo TV</v>
      </c>
      <c r="C176" s="71">
        <f>'Hlášení počtu přípojek - (s DS)'!G62</f>
        <v>0</v>
      </c>
      <c r="D176" s="74">
        <f>'Hlášení počtu přípojek - (s DS)'!H62</f>
        <v>0</v>
      </c>
      <c r="E176" s="78">
        <f t="shared" si="5"/>
        <v>0</v>
      </c>
      <c r="F176" s="80">
        <f t="shared" si="6"/>
        <v>0</v>
      </c>
    </row>
    <row r="177" spans="1:6" x14ac:dyDescent="0.3">
      <c r="A177" s="31">
        <f>'Hlášení počtu přípojek - (s DS)'!E63</f>
        <v>1126</v>
      </c>
      <c r="B177" s="31" t="str">
        <f>'Hlášení počtu přípojek - (s DS)'!F63</f>
        <v>Leo TV Gold</v>
      </c>
      <c r="C177" s="71">
        <f>'Hlášení počtu přípojek - (s DS)'!G63</f>
        <v>0</v>
      </c>
      <c r="D177" s="74">
        <f>'Hlášení počtu přípojek - (s DS)'!H63</f>
        <v>0</v>
      </c>
      <c r="E177" s="78">
        <f t="shared" si="5"/>
        <v>0</v>
      </c>
      <c r="F177" s="80">
        <f t="shared" si="6"/>
        <v>0</v>
      </c>
    </row>
    <row r="178" spans="1:6" x14ac:dyDescent="0.3">
      <c r="A178" s="31">
        <f>'Hlášení počtu přípojek - (s DS)'!E64</f>
        <v>1228</v>
      </c>
      <c r="B178" s="31" t="str">
        <f>'Hlášení počtu přípojek - (s DS)'!F64</f>
        <v>Lounge TV</v>
      </c>
      <c r="C178" s="71">
        <f>'Hlášení počtu přípojek - (s DS)'!G64</f>
        <v>0</v>
      </c>
      <c r="D178" s="74">
        <f>'Hlášení počtu přípojek - (s DS)'!H64</f>
        <v>0</v>
      </c>
      <c r="E178" s="78">
        <f t="shared" si="5"/>
        <v>0</v>
      </c>
      <c r="F178" s="80">
        <f t="shared" si="6"/>
        <v>0</v>
      </c>
    </row>
    <row r="179" spans="1:6" x14ac:dyDescent="0.3">
      <c r="A179" s="31">
        <f>'Hlášení počtu přípojek - (s DS)'!E65</f>
        <v>1127</v>
      </c>
      <c r="B179" s="31" t="str">
        <f>'Hlášení počtu přípojek - (s DS)'!F65</f>
        <v>LTV Plus</v>
      </c>
      <c r="C179" s="71">
        <f>'Hlášení počtu přípojek - (s DS)'!G65</f>
        <v>0</v>
      </c>
      <c r="D179" s="74">
        <f>'Hlášení počtu přípojek - (s DS)'!H65</f>
        <v>0</v>
      </c>
      <c r="E179" s="78">
        <f t="shared" si="5"/>
        <v>0</v>
      </c>
      <c r="F179" s="80">
        <f t="shared" si="6"/>
        <v>0</v>
      </c>
    </row>
    <row r="180" spans="1:6" x14ac:dyDescent="0.3">
      <c r="A180" s="31">
        <f>'Hlášení počtu přípojek - (s DS)'!E66</f>
        <v>895</v>
      </c>
      <c r="B180" s="31" t="str">
        <f>'Hlášení počtu přípojek - (s DS)'!F66</f>
        <v>Markíza</v>
      </c>
      <c r="C180" s="71">
        <f>'Hlášení počtu přípojek - (s DS)'!G66</f>
        <v>0</v>
      </c>
      <c r="D180" s="74">
        <f>'Hlášení počtu přípojek - (s DS)'!H66</f>
        <v>0</v>
      </c>
      <c r="E180" s="78">
        <f t="shared" si="5"/>
        <v>0</v>
      </c>
      <c r="F180" s="80">
        <f t="shared" si="6"/>
        <v>0</v>
      </c>
    </row>
    <row r="181" spans="1:6" x14ac:dyDescent="0.3">
      <c r="A181" s="31">
        <f>'Hlášení počtu přípojek - (s DS)'!E67</f>
        <v>1128</v>
      </c>
      <c r="B181" s="31" t="str">
        <f>'Hlášení počtu přípojek - (s DS)'!F67</f>
        <v>Markíza International</v>
      </c>
      <c r="C181" s="71">
        <f>'Hlášení počtu přípojek - (s DS)'!G67</f>
        <v>0</v>
      </c>
      <c r="D181" s="74">
        <f>'Hlášení počtu přípojek - (s DS)'!H67</f>
        <v>0</v>
      </c>
      <c r="E181" s="78">
        <f t="shared" si="5"/>
        <v>0</v>
      </c>
      <c r="F181" s="80">
        <f t="shared" si="6"/>
        <v>0</v>
      </c>
    </row>
    <row r="182" spans="1:6" x14ac:dyDescent="0.3">
      <c r="A182" s="31">
        <f>'Hlášení počtu přípojek - (s DS)'!E68</f>
        <v>1243</v>
      </c>
      <c r="B182" s="31" t="str">
        <f>'Hlášení počtu přípojek - (s DS)'!F68</f>
        <v>MC EU</v>
      </c>
      <c r="C182" s="71">
        <f>'Hlášení počtu přípojek - (s DS)'!G68</f>
        <v>0</v>
      </c>
      <c r="D182" s="74">
        <f>'Hlášení počtu přípojek - (s DS)'!H68</f>
        <v>0</v>
      </c>
      <c r="E182" s="78">
        <f t="shared" si="5"/>
        <v>0</v>
      </c>
      <c r="F182" s="80">
        <f t="shared" si="6"/>
        <v>0</v>
      </c>
    </row>
    <row r="183" spans="1:6" x14ac:dyDescent="0.3">
      <c r="A183" s="31">
        <f>'Hlášení počtu přípojek - (s DS)'!E69</f>
        <v>900</v>
      </c>
      <c r="B183" s="31" t="str">
        <f>'Hlášení počtu přípojek - (s DS)'!F69</f>
        <v>MDR</v>
      </c>
      <c r="C183" s="71">
        <f>'Hlášení počtu přípojek - (s DS)'!G69</f>
        <v>0</v>
      </c>
      <c r="D183" s="74">
        <f>'Hlášení počtu přípojek - (s DS)'!H69</f>
        <v>0</v>
      </c>
      <c r="E183" s="78">
        <f t="shared" si="5"/>
        <v>0</v>
      </c>
      <c r="F183" s="80">
        <f t="shared" si="6"/>
        <v>0</v>
      </c>
    </row>
    <row r="184" spans="1:6" x14ac:dyDescent="0.3">
      <c r="A184" s="31">
        <f>'Hlášení počtu přípojek - (s DS)'!E70</f>
        <v>901</v>
      </c>
      <c r="B184" s="31" t="str">
        <f>'Hlášení počtu přípojek - (s DS)'!F70</f>
        <v>Megamax</v>
      </c>
      <c r="C184" s="71">
        <f>'Hlášení počtu přípojek - (s DS)'!G70</f>
        <v>0</v>
      </c>
      <c r="D184" s="74">
        <f>'Hlášení počtu přípojek - (s DS)'!H70</f>
        <v>0</v>
      </c>
      <c r="E184" s="78">
        <f t="shared" si="5"/>
        <v>0</v>
      </c>
      <c r="F184" s="80">
        <f t="shared" si="6"/>
        <v>0</v>
      </c>
    </row>
    <row r="185" spans="1:6" x14ac:dyDescent="0.3">
      <c r="A185" s="31">
        <f>'Hlášení počtu přípojek - (s DS)'!E71</f>
        <v>902</v>
      </c>
      <c r="B185" s="31" t="str">
        <f>'Hlášení počtu přípojek - (s DS)'!F71</f>
        <v>Meteo TV</v>
      </c>
      <c r="C185" s="71">
        <f>'Hlášení počtu přípojek - (s DS)'!G71</f>
        <v>0</v>
      </c>
      <c r="D185" s="74">
        <f>'Hlášení počtu přípojek - (s DS)'!H71</f>
        <v>0</v>
      </c>
      <c r="E185" s="78">
        <f t="shared" si="5"/>
        <v>0</v>
      </c>
      <c r="F185" s="80">
        <f t="shared" si="6"/>
        <v>0</v>
      </c>
    </row>
    <row r="186" spans="1:6" x14ac:dyDescent="0.3">
      <c r="A186" s="31">
        <f>'Hlášení počtu přípojek - (s DS)'!E72</f>
        <v>903</v>
      </c>
      <c r="B186" s="31" t="str">
        <f>'Hlášení počtu přípojek - (s DS)'!F72</f>
        <v>Mezzo</v>
      </c>
      <c r="C186" s="71">
        <f>'Hlášení počtu přípojek - (s DS)'!G72</f>
        <v>0</v>
      </c>
      <c r="D186" s="74">
        <f>'Hlášení počtu přípojek - (s DS)'!H72</f>
        <v>0</v>
      </c>
      <c r="E186" s="78">
        <f t="shared" si="5"/>
        <v>0</v>
      </c>
      <c r="F186" s="80">
        <f t="shared" si="6"/>
        <v>0</v>
      </c>
    </row>
    <row r="187" spans="1:6" x14ac:dyDescent="0.3">
      <c r="A187" s="31">
        <f>'Hlášení počtu přípojek - (s DS)'!E73</f>
        <v>904</v>
      </c>
      <c r="B187" s="31" t="str">
        <f>'Hlášení počtu přípojek - (s DS)'!F73</f>
        <v>Mezzo Live</v>
      </c>
      <c r="C187" s="71">
        <f>'Hlášení počtu přípojek - (s DS)'!G73</f>
        <v>0</v>
      </c>
      <c r="D187" s="74">
        <f>'Hlášení počtu přípojek - (s DS)'!H73</f>
        <v>0</v>
      </c>
      <c r="E187" s="78">
        <f t="shared" si="5"/>
        <v>0</v>
      </c>
      <c r="F187" s="80">
        <f t="shared" si="6"/>
        <v>0</v>
      </c>
    </row>
    <row r="188" spans="1:6" x14ac:dyDescent="0.3">
      <c r="A188" s="31">
        <f>'Hlášení počtu přípojek - (s DS)'!E74</f>
        <v>906</v>
      </c>
      <c r="B188" s="31" t="str">
        <f>'Hlášení počtu přípojek - (s DS)'!F74</f>
        <v xml:space="preserve">MINIMAX </v>
      </c>
      <c r="C188" s="71">
        <f>'Hlášení počtu přípojek - (s DS)'!G74</f>
        <v>0</v>
      </c>
      <c r="D188" s="74">
        <f>'Hlášení počtu přípojek - (s DS)'!H74</f>
        <v>0</v>
      </c>
      <c r="E188" s="78">
        <f t="shared" si="5"/>
        <v>0</v>
      </c>
      <c r="F188" s="80">
        <f t="shared" si="6"/>
        <v>0</v>
      </c>
    </row>
    <row r="189" spans="1:6" x14ac:dyDescent="0.3">
      <c r="A189" s="31">
        <f>'Hlášení počtu přípojek - (s DS)'!E75</f>
        <v>907</v>
      </c>
      <c r="B189" s="31" t="str">
        <f>'Hlášení počtu přípojek - (s DS)'!F75</f>
        <v>Mňam TV</v>
      </c>
      <c r="C189" s="71">
        <f>'Hlášení počtu přípojek - (s DS)'!G75</f>
        <v>0</v>
      </c>
      <c r="D189" s="74">
        <f>'Hlášení počtu přípojek - (s DS)'!H75</f>
        <v>0</v>
      </c>
      <c r="E189" s="78">
        <f t="shared" si="5"/>
        <v>0</v>
      </c>
      <c r="F189" s="80">
        <f t="shared" si="6"/>
        <v>0</v>
      </c>
    </row>
    <row r="190" spans="1:6" x14ac:dyDescent="0.3">
      <c r="A190" s="31">
        <f>'Hlášení počtu přípojek - (s DS)'!E76</f>
        <v>1129</v>
      </c>
      <c r="B190" s="31" t="str">
        <f>'Hlášení počtu přípojek - (s DS)'!F76</f>
        <v>Mňau TV</v>
      </c>
      <c r="C190" s="71">
        <f>'Hlášení počtu přípojek - (s DS)'!G76</f>
        <v>0</v>
      </c>
      <c r="D190" s="74">
        <f>'Hlášení počtu přípojek - (s DS)'!H76</f>
        <v>0</v>
      </c>
      <c r="E190" s="78">
        <f t="shared" si="5"/>
        <v>0</v>
      </c>
      <c r="F190" s="80">
        <f t="shared" si="6"/>
        <v>0</v>
      </c>
    </row>
    <row r="191" spans="1:6" x14ac:dyDescent="0.3">
      <c r="A191" s="31">
        <f>'Hlášení počtu přípojek - (s DS)'!E77</f>
        <v>1130</v>
      </c>
      <c r="B191" s="31" t="str">
        <f>'Hlášení počtu přípojek - (s DS)'!F77</f>
        <v>Moolt</v>
      </c>
      <c r="C191" s="71">
        <f>'Hlášení počtu přípojek - (s DS)'!G77</f>
        <v>0</v>
      </c>
      <c r="D191" s="74">
        <f>'Hlášení počtu přípojek - (s DS)'!H77</f>
        <v>0</v>
      </c>
      <c r="E191" s="78">
        <f t="shared" si="5"/>
        <v>0</v>
      </c>
      <c r="F191" s="80">
        <f t="shared" si="6"/>
        <v>0</v>
      </c>
    </row>
    <row r="192" spans="1:6" x14ac:dyDescent="0.3">
      <c r="A192" s="31">
        <f>'Hlášení počtu přípojek - (s DS)'!E78</f>
        <v>1206</v>
      </c>
      <c r="B192" s="31" t="str">
        <f>'Hlášení počtu přípojek - (s DS)'!F78</f>
        <v>Mooz Dance</v>
      </c>
      <c r="C192" s="71">
        <f>'Hlášení počtu přípojek - (s DS)'!G78</f>
        <v>0</v>
      </c>
      <c r="D192" s="74">
        <f>'Hlášení počtu přípojek - (s DS)'!H78</f>
        <v>0</v>
      </c>
      <c r="E192" s="78">
        <f t="shared" si="5"/>
        <v>0</v>
      </c>
      <c r="F192" s="80">
        <f t="shared" si="6"/>
        <v>0</v>
      </c>
    </row>
    <row r="193" spans="1:6" x14ac:dyDescent="0.3">
      <c r="A193" s="31">
        <f>'Hlášení počtu přípojek - (s DS)'!E79</f>
        <v>910</v>
      </c>
      <c r="B193" s="31" t="str">
        <f>'Hlášení počtu přípojek - (s DS)'!F79</f>
        <v>MTV</v>
      </c>
      <c r="C193" s="71">
        <f>'Hlášení počtu přípojek - (s DS)'!G79</f>
        <v>0</v>
      </c>
      <c r="D193" s="74">
        <f>'Hlášení počtu přípojek - (s DS)'!H79</f>
        <v>0</v>
      </c>
      <c r="E193" s="78">
        <f t="shared" si="5"/>
        <v>0</v>
      </c>
      <c r="F193" s="80">
        <f t="shared" si="6"/>
        <v>0</v>
      </c>
    </row>
    <row r="194" spans="1:6" x14ac:dyDescent="0.3">
      <c r="A194" s="31">
        <f>'Hlášení počtu přípojek - (s DS)'!E80</f>
        <v>911</v>
      </c>
      <c r="B194" s="31" t="str">
        <f>'Hlášení počtu přípojek - (s DS)'!F80</f>
        <v>MTV Dance</v>
      </c>
      <c r="C194" s="71">
        <f>'Hlášení počtu přípojek - (s DS)'!G80</f>
        <v>0</v>
      </c>
      <c r="D194" s="74">
        <f>'Hlášení počtu přípojek - (s DS)'!H80</f>
        <v>0</v>
      </c>
      <c r="E194" s="78">
        <f t="shared" si="5"/>
        <v>0</v>
      </c>
      <c r="F194" s="80">
        <f t="shared" si="6"/>
        <v>0</v>
      </c>
    </row>
    <row r="195" spans="1:6" x14ac:dyDescent="0.3">
      <c r="A195" s="31">
        <f>'Hlášení počtu přípojek - (s DS)'!E81</f>
        <v>913</v>
      </c>
      <c r="B195" s="31" t="str">
        <f>'Hlášení počtu přípojek - (s DS)'!F81</f>
        <v>MTV Europe</v>
      </c>
      <c r="C195" s="71">
        <f>'Hlášení počtu přípojek - (s DS)'!G81</f>
        <v>0</v>
      </c>
      <c r="D195" s="74">
        <f>'Hlášení počtu přípojek - (s DS)'!H81</f>
        <v>0</v>
      </c>
      <c r="E195" s="78">
        <f t="shared" si="5"/>
        <v>0</v>
      </c>
      <c r="F195" s="80">
        <f t="shared" si="6"/>
        <v>0</v>
      </c>
    </row>
    <row r="196" spans="1:6" x14ac:dyDescent="0.3">
      <c r="A196" s="31">
        <f>'Hlášení počtu přípojek - (s DS)'!E82</f>
        <v>915</v>
      </c>
      <c r="B196" s="31" t="str">
        <f>'Hlášení počtu přípojek - (s DS)'!F82</f>
        <v>MTV Hits</v>
      </c>
      <c r="C196" s="71">
        <f>'Hlášení počtu přípojek - (s DS)'!G82</f>
        <v>0</v>
      </c>
      <c r="D196" s="74">
        <f>'Hlášení počtu přípojek - (s DS)'!H82</f>
        <v>0</v>
      </c>
      <c r="E196" s="78">
        <f t="shared" ref="E196:E259" si="7">C196+D196</f>
        <v>0</v>
      </c>
      <c r="F196" s="80">
        <f t="shared" si="6"/>
        <v>0</v>
      </c>
    </row>
    <row r="197" spans="1:6" x14ac:dyDescent="0.3">
      <c r="A197" s="31">
        <f>'Hlášení počtu přípojek - (s DS)'!E83</f>
        <v>916</v>
      </c>
      <c r="B197" s="31" t="str">
        <f>'Hlášení počtu přípojek - (s DS)'!F83</f>
        <v>MTV Live</v>
      </c>
      <c r="C197" s="71">
        <f>'Hlášení počtu přípojek - (s DS)'!G83</f>
        <v>0</v>
      </c>
      <c r="D197" s="74">
        <f>'Hlášení počtu přípojek - (s DS)'!H83</f>
        <v>0</v>
      </c>
      <c r="E197" s="78">
        <f t="shared" si="7"/>
        <v>0</v>
      </c>
      <c r="F197" s="80">
        <f t="shared" si="6"/>
        <v>0</v>
      </c>
    </row>
    <row r="198" spans="1:6" x14ac:dyDescent="0.3">
      <c r="A198" s="31">
        <f>'Hlášení počtu přípojek - (s DS)'!E84</f>
        <v>918</v>
      </c>
      <c r="B198" s="31" t="str">
        <f>'Hlášení počtu přípojek - (s DS)'!F84</f>
        <v>MTV Rock</v>
      </c>
      <c r="C198" s="71">
        <f>'Hlášení počtu přípojek - (s DS)'!G84</f>
        <v>0</v>
      </c>
      <c r="D198" s="74">
        <f>'Hlášení počtu přípojek - (s DS)'!H84</f>
        <v>0</v>
      </c>
      <c r="E198" s="78">
        <f t="shared" si="7"/>
        <v>0</v>
      </c>
      <c r="F198" s="80">
        <f t="shared" si="6"/>
        <v>0</v>
      </c>
    </row>
    <row r="199" spans="1:6" x14ac:dyDescent="0.3">
      <c r="A199" s="31">
        <f>'Hlášení počtu přípojek - (s DS)'!E85</f>
        <v>922</v>
      </c>
      <c r="B199" s="31" t="str">
        <f>'Hlášení počtu přípojek - (s DS)'!F85</f>
        <v>Muzika Pervogo</v>
      </c>
      <c r="C199" s="71">
        <f>'Hlášení počtu přípojek - (s DS)'!G85</f>
        <v>0</v>
      </c>
      <c r="D199" s="74">
        <f>'Hlášení počtu přípojek - (s DS)'!H85</f>
        <v>0</v>
      </c>
      <c r="E199" s="78">
        <f t="shared" si="7"/>
        <v>0</v>
      </c>
      <c r="F199" s="80">
        <f t="shared" si="6"/>
        <v>0</v>
      </c>
    </row>
    <row r="200" spans="1:6" x14ac:dyDescent="0.3">
      <c r="A200" s="31">
        <f>'Hlášení počtu přípojek - (s DS)'!E86</f>
        <v>1131</v>
      </c>
      <c r="B200" s="31" t="str">
        <f>'Hlášení počtu přípojek - (s DS)'!F86</f>
        <v>Muzyka</v>
      </c>
      <c r="C200" s="71">
        <f>'Hlášení počtu přípojek - (s DS)'!G86</f>
        <v>0</v>
      </c>
      <c r="D200" s="74">
        <f>'Hlášení počtu přípojek - (s DS)'!H86</f>
        <v>0</v>
      </c>
      <c r="E200" s="78">
        <f t="shared" si="7"/>
        <v>0</v>
      </c>
      <c r="F200" s="80">
        <f t="shared" si="6"/>
        <v>0</v>
      </c>
    </row>
    <row r="201" spans="1:6" x14ac:dyDescent="0.3">
      <c r="A201" s="31">
        <f>'Hlášení počtu přípojek - (s DS)'!E87</f>
        <v>1132</v>
      </c>
      <c r="B201" s="31" t="str">
        <f>'Hlášení počtu přípojek - (s DS)'!F87</f>
        <v>N24 (Austria)</v>
      </c>
      <c r="C201" s="71">
        <f>'Hlášení počtu přípojek - (s DS)'!G87</f>
        <v>0</v>
      </c>
      <c r="D201" s="74">
        <f>'Hlášení počtu přípojek - (s DS)'!H87</f>
        <v>0</v>
      </c>
      <c r="E201" s="78">
        <f t="shared" si="7"/>
        <v>0</v>
      </c>
      <c r="F201" s="80">
        <f t="shared" si="6"/>
        <v>0</v>
      </c>
    </row>
    <row r="202" spans="1:6" x14ac:dyDescent="0.3">
      <c r="A202" s="31">
        <f>'Hlášení počtu přípojek - (s DS)'!E88</f>
        <v>1133</v>
      </c>
      <c r="B202" s="31" t="str">
        <f>'Hlášení počtu přípojek - (s DS)'!F88</f>
        <v>NASA TV</v>
      </c>
      <c r="C202" s="71">
        <f>'Hlášení počtu přípojek - (s DS)'!G88</f>
        <v>0</v>
      </c>
      <c r="D202" s="74">
        <f>'Hlášení počtu přípojek - (s DS)'!H88</f>
        <v>0</v>
      </c>
      <c r="E202" s="78">
        <f t="shared" si="7"/>
        <v>0</v>
      </c>
      <c r="F202" s="80">
        <f t="shared" ref="F202:F265" si="8">IF(C202&gt;=D202,C202,D202)</f>
        <v>0</v>
      </c>
    </row>
    <row r="203" spans="1:6" x14ac:dyDescent="0.3">
      <c r="A203" s="31">
        <f>'Hlášení počtu přípojek - (s DS)'!E89</f>
        <v>925</v>
      </c>
      <c r="B203" s="31" t="str">
        <f>'Hlášení počtu přípojek - (s DS)'!F89</f>
        <v>National Geogr. Chan.</v>
      </c>
      <c r="C203" s="71">
        <f>'Hlášení počtu přípojek - (s DS)'!G89</f>
        <v>0</v>
      </c>
      <c r="D203" s="74">
        <f>'Hlášení počtu přípojek - (s DS)'!H89</f>
        <v>0</v>
      </c>
      <c r="E203" s="78">
        <f t="shared" si="7"/>
        <v>0</v>
      </c>
      <c r="F203" s="80">
        <f t="shared" si="8"/>
        <v>0</v>
      </c>
    </row>
    <row r="204" spans="1:6" x14ac:dyDescent="0.3">
      <c r="A204" s="31">
        <f>'Hlášení počtu přípojek - (s DS)'!E90</f>
        <v>927</v>
      </c>
      <c r="B204" s="31" t="str">
        <f>'Hlášení počtu přípojek - (s DS)'!F90</f>
        <v>National Geogr. Chan. Wild</v>
      </c>
      <c r="C204" s="71">
        <f>'Hlášení počtu přípojek - (s DS)'!G90</f>
        <v>0</v>
      </c>
      <c r="D204" s="74">
        <f>'Hlášení počtu přípojek - (s DS)'!H90</f>
        <v>0</v>
      </c>
      <c r="E204" s="78">
        <f t="shared" si="7"/>
        <v>0</v>
      </c>
      <c r="F204" s="80">
        <f t="shared" si="8"/>
        <v>0</v>
      </c>
    </row>
    <row r="205" spans="1:6" x14ac:dyDescent="0.3">
      <c r="A205" s="31">
        <f>'Hlášení počtu přípojek - (s DS)'!E91</f>
        <v>1134</v>
      </c>
      <c r="B205" s="31" t="str">
        <f>'Hlášení počtu přípojek - (s DS)'!F91</f>
        <v>NetViet VT 10</v>
      </c>
      <c r="C205" s="71">
        <f>'Hlášení počtu přípojek - (s DS)'!G91</f>
        <v>0</v>
      </c>
      <c r="D205" s="74">
        <f>'Hlášení počtu přípojek - (s DS)'!H91</f>
        <v>0</v>
      </c>
      <c r="E205" s="78">
        <f t="shared" si="7"/>
        <v>0</v>
      </c>
      <c r="F205" s="80">
        <f t="shared" si="8"/>
        <v>0</v>
      </c>
    </row>
    <row r="206" spans="1:6" x14ac:dyDescent="0.3">
      <c r="A206" s="31">
        <f>'Hlášení počtu přípojek - (s DS)'!E92</f>
        <v>931</v>
      </c>
      <c r="B206" s="31" t="str">
        <f>'Hlášení počtu přípojek - (s DS)'!F92</f>
        <v>Nick Jr.</v>
      </c>
      <c r="C206" s="71">
        <f>'Hlášení počtu přípojek - (s DS)'!G92</f>
        <v>0</v>
      </c>
      <c r="D206" s="74">
        <f>'Hlášení počtu přípojek - (s DS)'!H92</f>
        <v>0</v>
      </c>
      <c r="E206" s="78">
        <f t="shared" si="7"/>
        <v>0</v>
      </c>
      <c r="F206" s="80">
        <f t="shared" si="8"/>
        <v>0</v>
      </c>
    </row>
    <row r="207" spans="1:6" x14ac:dyDescent="0.3">
      <c r="A207" s="31">
        <f>'Hlášení počtu přípojek - (s DS)'!E93</f>
        <v>930</v>
      </c>
      <c r="B207" s="31" t="str">
        <f>'Hlášení počtu přípojek - (s DS)'!F93</f>
        <v>Nickelodeon</v>
      </c>
      <c r="C207" s="71">
        <f>'Hlášení počtu přípojek - (s DS)'!G93</f>
        <v>0</v>
      </c>
      <c r="D207" s="74">
        <f>'Hlášení počtu přípojek - (s DS)'!H93</f>
        <v>0</v>
      </c>
      <c r="E207" s="78">
        <f t="shared" si="7"/>
        <v>0</v>
      </c>
      <c r="F207" s="80">
        <f t="shared" si="8"/>
        <v>0</v>
      </c>
    </row>
    <row r="208" spans="1:6" x14ac:dyDescent="0.3">
      <c r="A208" s="31">
        <f>'Hlášení počtu přípojek - (s DS)'!E94</f>
        <v>1229</v>
      </c>
      <c r="B208" s="31" t="str">
        <f>'Hlášení počtu přípojek - (s DS)'!F94</f>
        <v>NickToons</v>
      </c>
      <c r="C208" s="71">
        <f>'Hlášení počtu přípojek - (s DS)'!G94</f>
        <v>0</v>
      </c>
      <c r="D208" s="74">
        <f>'Hlášení počtu přípojek - (s DS)'!H94</f>
        <v>0</v>
      </c>
      <c r="E208" s="78">
        <f t="shared" si="7"/>
        <v>0</v>
      </c>
      <c r="F208" s="80">
        <f t="shared" si="8"/>
        <v>0</v>
      </c>
    </row>
    <row r="209" spans="1:6" x14ac:dyDescent="0.3">
      <c r="A209" s="31">
        <f>'Hlášení počtu přípojek - (s DS)'!E95</f>
        <v>933</v>
      </c>
      <c r="B209" s="31" t="str">
        <f>'Hlášení počtu přípojek - (s DS)'!F95</f>
        <v xml:space="preserve">Nova </v>
      </c>
      <c r="C209" s="71">
        <f>'Hlášení počtu přípojek - (s DS)'!G95</f>
        <v>0</v>
      </c>
      <c r="D209" s="74">
        <f>'Hlášení počtu přípojek - (s DS)'!H95</f>
        <v>0</v>
      </c>
      <c r="E209" s="78">
        <f t="shared" si="7"/>
        <v>0</v>
      </c>
      <c r="F209" s="80">
        <f t="shared" si="8"/>
        <v>0</v>
      </c>
    </row>
    <row r="210" spans="1:6" x14ac:dyDescent="0.3">
      <c r="A210" s="31">
        <f>'Hlášení počtu přípojek - (s DS)'!E96</f>
        <v>984</v>
      </c>
      <c r="B210" s="31" t="str">
        <f>'Hlášení počtu přípojek - (s DS)'!F96</f>
        <v>Nova 2</v>
      </c>
      <c r="C210" s="71">
        <f>'Hlášení počtu přípojek - (s DS)'!G96</f>
        <v>0</v>
      </c>
      <c r="D210" s="74">
        <f>'Hlášení počtu přípojek - (s DS)'!H96</f>
        <v>0</v>
      </c>
      <c r="E210" s="78">
        <f t="shared" si="7"/>
        <v>0</v>
      </c>
      <c r="F210" s="80">
        <f t="shared" si="8"/>
        <v>0</v>
      </c>
    </row>
    <row r="211" spans="1:6" x14ac:dyDescent="0.3">
      <c r="A211" s="31">
        <f>'Hlášení počtu přípojek - (s DS)'!E97</f>
        <v>831</v>
      </c>
      <c r="B211" s="31" t="str">
        <f>'Hlášení počtu přípojek - (s DS)'!F97</f>
        <v>Nova Action</v>
      </c>
      <c r="C211" s="71">
        <f>'Hlášení počtu přípojek - (s DS)'!G97</f>
        <v>0</v>
      </c>
      <c r="D211" s="74">
        <f>'Hlášení počtu přípojek - (s DS)'!H97</f>
        <v>0</v>
      </c>
      <c r="E211" s="78">
        <f t="shared" si="7"/>
        <v>0</v>
      </c>
      <c r="F211" s="80">
        <f t="shared" si="8"/>
        <v>0</v>
      </c>
    </row>
    <row r="212" spans="1:6" x14ac:dyDescent="0.3">
      <c r="A212" s="31">
        <f>'Hlášení počtu přípojek - (s DS)'!E98</f>
        <v>934</v>
      </c>
      <c r="B212" s="31" t="str">
        <f>'Hlášení počtu přípojek - (s DS)'!F98</f>
        <v>Nova Cinema</v>
      </c>
      <c r="C212" s="71">
        <f>'Hlášení počtu přípojek - (s DS)'!G98</f>
        <v>0</v>
      </c>
      <c r="D212" s="74">
        <f>'Hlášení počtu přípojek - (s DS)'!H98</f>
        <v>0</v>
      </c>
      <c r="E212" s="78">
        <f t="shared" si="7"/>
        <v>0</v>
      </c>
      <c r="F212" s="80">
        <f t="shared" si="8"/>
        <v>0</v>
      </c>
    </row>
    <row r="213" spans="1:6" x14ac:dyDescent="0.3">
      <c r="A213" s="31">
        <f>'Hlášení počtu přípojek - (s DS)'!E99</f>
        <v>1002</v>
      </c>
      <c r="B213" s="31" t="str">
        <f>'Hlášení počtu přípojek - (s DS)'!F99</f>
        <v>Nova Gold</v>
      </c>
      <c r="C213" s="71">
        <f>'Hlášení počtu přípojek - (s DS)'!G99</f>
        <v>0</v>
      </c>
      <c r="D213" s="74">
        <f>'Hlášení počtu přípojek - (s DS)'!H99</f>
        <v>0</v>
      </c>
      <c r="E213" s="78">
        <f t="shared" si="7"/>
        <v>0</v>
      </c>
      <c r="F213" s="80">
        <f t="shared" si="8"/>
        <v>0</v>
      </c>
    </row>
    <row r="214" spans="1:6" x14ac:dyDescent="0.3">
      <c r="A214" s="31">
        <f>'Hlášení počtu přípojek - (s DS)'!E100</f>
        <v>935</v>
      </c>
      <c r="B214" s="31" t="str">
        <f>'Hlášení počtu přípojek - (s DS)'!F100</f>
        <v>Nova Sport 1</v>
      </c>
      <c r="C214" s="71">
        <f>'Hlášení počtu přípojek - (s DS)'!G100</f>
        <v>0</v>
      </c>
      <c r="D214" s="74">
        <f>'Hlášení počtu přípojek - (s DS)'!H100</f>
        <v>0</v>
      </c>
      <c r="E214" s="78">
        <f t="shared" si="7"/>
        <v>0</v>
      </c>
      <c r="F214" s="80">
        <f t="shared" si="8"/>
        <v>0</v>
      </c>
    </row>
    <row r="215" spans="1:6" x14ac:dyDescent="0.3">
      <c r="A215" s="31">
        <f>'Hlášení počtu přípojek - (s DS)'!E101</f>
        <v>1081</v>
      </c>
      <c r="B215" s="31" t="str">
        <f>'Hlášení počtu přípojek - (s DS)'!F101</f>
        <v>Nova Sport 2</v>
      </c>
      <c r="C215" s="71">
        <f>'Hlášení počtu přípojek - (s DS)'!G101</f>
        <v>0</v>
      </c>
      <c r="D215" s="74">
        <f>'Hlášení počtu přípojek - (s DS)'!H101</f>
        <v>0</v>
      </c>
      <c r="E215" s="78">
        <f t="shared" si="7"/>
        <v>0</v>
      </c>
      <c r="F215" s="80">
        <f t="shared" si="8"/>
        <v>0</v>
      </c>
    </row>
    <row r="216" spans="1:6" x14ac:dyDescent="0.3">
      <c r="A216" s="31">
        <f>'Hlášení počtu přípojek - (s DS)'!E102</f>
        <v>1245</v>
      </c>
      <c r="B216" s="31" t="str">
        <f>'Hlášení počtu přípojek - (s DS)'!F102</f>
        <v xml:space="preserve">Now 90s </v>
      </c>
      <c r="C216" s="71">
        <f>'Hlášení počtu přípojek - (s DS)'!G102</f>
        <v>0</v>
      </c>
      <c r="D216" s="74">
        <f>'Hlášení počtu přípojek - (s DS)'!H102</f>
        <v>0</v>
      </c>
      <c r="E216" s="78">
        <f t="shared" si="7"/>
        <v>0</v>
      </c>
      <c r="F216" s="80">
        <f t="shared" si="8"/>
        <v>0</v>
      </c>
    </row>
    <row r="217" spans="1:6" x14ac:dyDescent="0.3">
      <c r="A217" s="31">
        <f>'Hlášení počtu přípojek - (s DS)'!E103</f>
        <v>1230</v>
      </c>
      <c r="B217" s="31" t="str">
        <f>'Hlášení počtu přípojek - (s DS)'!F103</f>
        <v>NTV Mir</v>
      </c>
      <c r="C217" s="71">
        <f>'Hlášení počtu přípojek - (s DS)'!G103</f>
        <v>0</v>
      </c>
      <c r="D217" s="74">
        <f>'Hlášení počtu přípojek - (s DS)'!H103</f>
        <v>0</v>
      </c>
      <c r="E217" s="78">
        <f t="shared" si="7"/>
        <v>0</v>
      </c>
      <c r="F217" s="80">
        <f t="shared" si="8"/>
        <v>0</v>
      </c>
    </row>
    <row r="218" spans="1:6" x14ac:dyDescent="0.3">
      <c r="A218" s="31">
        <f>'Hlášení počtu přípojek - (s DS)'!E104</f>
        <v>938</v>
      </c>
      <c r="B218" s="31" t="str">
        <f>'Hlášení počtu přípojek - (s DS)'!F104</f>
        <v>O2 Info</v>
      </c>
      <c r="C218" s="71">
        <f>'Hlášení počtu přípojek - (s DS)'!G104</f>
        <v>0</v>
      </c>
      <c r="D218" s="74">
        <f>'Hlášení počtu přípojek - (s DS)'!H104</f>
        <v>0</v>
      </c>
      <c r="E218" s="78">
        <f t="shared" si="7"/>
        <v>0</v>
      </c>
      <c r="F218" s="80">
        <f t="shared" si="8"/>
        <v>0</v>
      </c>
    </row>
    <row r="219" spans="1:6" x14ac:dyDescent="0.3">
      <c r="A219" s="31">
        <f>'Hlášení počtu přípojek - (s DS)'!E105</f>
        <v>1082</v>
      </c>
      <c r="B219" s="31" t="str">
        <f>'Hlášení počtu přípojek - (s DS)'!F105</f>
        <v>O2 Sport</v>
      </c>
      <c r="C219" s="71">
        <f>'Hlášení počtu přípojek - (s DS)'!G105</f>
        <v>0</v>
      </c>
      <c r="D219" s="74">
        <f>'Hlášení počtu přípojek - (s DS)'!H105</f>
        <v>0</v>
      </c>
      <c r="E219" s="78">
        <f t="shared" si="7"/>
        <v>0</v>
      </c>
      <c r="F219" s="80">
        <f t="shared" si="8"/>
        <v>0</v>
      </c>
    </row>
    <row r="220" spans="1:6" x14ac:dyDescent="0.3">
      <c r="A220" s="31">
        <f>'Hlášení počtu přípojek - (s DS)'!E106</f>
        <v>939</v>
      </c>
      <c r="B220" s="31" t="str">
        <f>'Hlášení počtu přípojek - (s DS)'!F106</f>
        <v>Óčko</v>
      </c>
      <c r="C220" s="71">
        <f>'Hlášení počtu přípojek - (s DS)'!G106</f>
        <v>0</v>
      </c>
      <c r="D220" s="74">
        <f>'Hlášení počtu přípojek - (s DS)'!H106</f>
        <v>0</v>
      </c>
      <c r="E220" s="78">
        <f t="shared" si="7"/>
        <v>0</v>
      </c>
      <c r="F220" s="80">
        <f t="shared" si="8"/>
        <v>0</v>
      </c>
    </row>
    <row r="221" spans="1:6" x14ac:dyDescent="0.3">
      <c r="A221" s="31">
        <f>'Hlášení počtu přípojek - (s DS)'!E107</f>
        <v>1207</v>
      </c>
      <c r="B221" s="31" t="str">
        <f>'Hlášení počtu přípojek - (s DS)'!F107</f>
        <v>Óčko Black</v>
      </c>
      <c r="C221" s="71">
        <f>'Hlášení počtu přípojek - (s DS)'!G107</f>
        <v>0</v>
      </c>
      <c r="D221" s="74">
        <f>'Hlášení počtu přípojek - (s DS)'!H107</f>
        <v>0</v>
      </c>
      <c r="E221" s="78">
        <f t="shared" si="7"/>
        <v>0</v>
      </c>
      <c r="F221" s="80">
        <f t="shared" si="8"/>
        <v>0</v>
      </c>
    </row>
    <row r="222" spans="1:6" x14ac:dyDescent="0.3">
      <c r="A222" s="31">
        <f>'Hlášení počtu přípojek - (s DS)'!E108</f>
        <v>940</v>
      </c>
      <c r="B222" s="31" t="str">
        <f>'Hlášení počtu přípojek - (s DS)'!F108</f>
        <v>Óčko Expres</v>
      </c>
      <c r="C222" s="71">
        <f>'Hlášení počtu přípojek - (s DS)'!G108</f>
        <v>0</v>
      </c>
      <c r="D222" s="74">
        <f>'Hlášení počtu přípojek - (s DS)'!H108</f>
        <v>0</v>
      </c>
      <c r="E222" s="78">
        <f t="shared" si="7"/>
        <v>0</v>
      </c>
      <c r="F222" s="80">
        <f t="shared" si="8"/>
        <v>0</v>
      </c>
    </row>
    <row r="223" spans="1:6" x14ac:dyDescent="0.3">
      <c r="A223" s="31">
        <f>'Hlášení počtu přípojek - (s DS)'!E109</f>
        <v>941</v>
      </c>
      <c r="B223" s="31" t="str">
        <f>'Hlášení počtu přípojek - (s DS)'!F109</f>
        <v>Óčko Star</v>
      </c>
      <c r="C223" s="71">
        <f>'Hlášení počtu přípojek - (s DS)'!G109</f>
        <v>0</v>
      </c>
      <c r="D223" s="74">
        <f>'Hlášení počtu přípojek - (s DS)'!H109</f>
        <v>0</v>
      </c>
      <c r="E223" s="78">
        <f t="shared" si="7"/>
        <v>0</v>
      </c>
      <c r="F223" s="80">
        <f t="shared" si="8"/>
        <v>0</v>
      </c>
    </row>
    <row r="224" spans="1:6" x14ac:dyDescent="0.3">
      <c r="A224" s="31">
        <f>'Hlášení počtu přípojek - (s DS)'!E110</f>
        <v>1135</v>
      </c>
      <c r="B224" s="31" t="str">
        <f>'Hlášení počtu přípojek - (s DS)'!F110</f>
        <v>OIK TV</v>
      </c>
      <c r="C224" s="71">
        <f>'Hlášení počtu přípojek - (s DS)'!G110</f>
        <v>0</v>
      </c>
      <c r="D224" s="74">
        <f>'Hlášení počtu přípojek - (s DS)'!H110</f>
        <v>0</v>
      </c>
      <c r="E224" s="78">
        <f t="shared" si="7"/>
        <v>0</v>
      </c>
      <c r="F224" s="80">
        <f t="shared" si="8"/>
        <v>0</v>
      </c>
    </row>
    <row r="225" spans="1:6" x14ac:dyDescent="0.3">
      <c r="A225" s="31">
        <f>'Hlášení počtu přípojek - (s DS)'!E111</f>
        <v>1136</v>
      </c>
      <c r="B225" s="31" t="str">
        <f>'Hlášení počtu přípojek - (s DS)'!F111</f>
        <v>OKO 1</v>
      </c>
      <c r="C225" s="71">
        <f>'Hlášení počtu přípojek - (s DS)'!G111</f>
        <v>0</v>
      </c>
      <c r="D225" s="74">
        <f>'Hlášení počtu přípojek - (s DS)'!H111</f>
        <v>0</v>
      </c>
      <c r="E225" s="78">
        <f t="shared" si="7"/>
        <v>0</v>
      </c>
      <c r="F225" s="80">
        <f t="shared" si="8"/>
        <v>0</v>
      </c>
    </row>
    <row r="226" spans="1:6" x14ac:dyDescent="0.3">
      <c r="A226" s="31">
        <f>'Hlášení počtu přípojek - (s DS)'!E112</f>
        <v>942</v>
      </c>
      <c r="B226" s="31" t="str">
        <f>'Hlášení počtu přípojek - (s DS)'!F112</f>
        <v>ORF 1</v>
      </c>
      <c r="C226" s="71">
        <f>'Hlášení počtu přípojek - (s DS)'!G112</f>
        <v>0</v>
      </c>
      <c r="D226" s="74">
        <f>'Hlášení počtu přípojek - (s DS)'!H112</f>
        <v>0</v>
      </c>
      <c r="E226" s="78">
        <f t="shared" si="7"/>
        <v>0</v>
      </c>
      <c r="F226" s="80">
        <f t="shared" si="8"/>
        <v>0</v>
      </c>
    </row>
    <row r="227" spans="1:6" x14ac:dyDescent="0.3">
      <c r="A227" s="31">
        <f>'Hlášení počtu přípojek - (s DS)'!E113</f>
        <v>943</v>
      </c>
      <c r="B227" s="31" t="str">
        <f>'Hlášení počtu přípojek - (s DS)'!F113</f>
        <v>ORF 2</v>
      </c>
      <c r="C227" s="71">
        <f>'Hlášení počtu přípojek - (s DS)'!G113</f>
        <v>0</v>
      </c>
      <c r="D227" s="74">
        <f>'Hlášení počtu přípojek - (s DS)'!H113</f>
        <v>0</v>
      </c>
      <c r="E227" s="78">
        <f t="shared" si="7"/>
        <v>0</v>
      </c>
      <c r="F227" s="80">
        <f t="shared" si="8"/>
        <v>0</v>
      </c>
    </row>
    <row r="228" spans="1:6" x14ac:dyDescent="0.3">
      <c r="A228" s="31">
        <f>'Hlášení počtu přípojek - (s DS)'!E114</f>
        <v>1242</v>
      </c>
      <c r="B228" s="31" t="str">
        <f>'Hlášení počtu přípojek - (s DS)'!F114</f>
        <v>OTV (Ukraine)</v>
      </c>
      <c r="C228" s="71">
        <f>'Hlášení počtu přípojek - (s DS)'!G114</f>
        <v>0</v>
      </c>
      <c r="D228" s="74">
        <f>'Hlášení počtu přípojek - (s DS)'!H114</f>
        <v>0</v>
      </c>
      <c r="E228" s="78">
        <f t="shared" si="7"/>
        <v>0</v>
      </c>
      <c r="F228" s="80">
        <f t="shared" si="8"/>
        <v>0</v>
      </c>
    </row>
    <row r="229" spans="1:6" x14ac:dyDescent="0.3">
      <c r="A229" s="31">
        <f>'Hlášení počtu přípojek - (s DS)'!E115</f>
        <v>1231</v>
      </c>
      <c r="B229" s="31" t="str">
        <f>'Hlášení počtu přípojek - (s DS)'!F115</f>
        <v xml:space="preserve">Outdoor Channel </v>
      </c>
      <c r="C229" s="71">
        <f>'Hlášení počtu přípojek - (s DS)'!G115</f>
        <v>0</v>
      </c>
      <c r="D229" s="74">
        <f>'Hlášení počtu přípojek - (s DS)'!H115</f>
        <v>0</v>
      </c>
      <c r="E229" s="78">
        <f t="shared" si="7"/>
        <v>0</v>
      </c>
      <c r="F229" s="80">
        <f t="shared" si="8"/>
        <v>0</v>
      </c>
    </row>
    <row r="230" spans="1:6" x14ac:dyDescent="0.3">
      <c r="A230" s="31">
        <f>'Hlášení počtu přípojek - (s DS)'!E116</f>
        <v>1142</v>
      </c>
      <c r="B230" s="31" t="str">
        <f>'Hlášení počtu přípojek - (s DS)'!F116</f>
        <v xml:space="preserve">Paramount Network </v>
      </c>
      <c r="C230" s="71">
        <f>'Hlášení počtu přípojek - (s DS)'!G116</f>
        <v>0</v>
      </c>
      <c r="D230" s="74">
        <f>'Hlášení počtu přípojek - (s DS)'!H116</f>
        <v>0</v>
      </c>
      <c r="E230" s="78">
        <f t="shared" si="7"/>
        <v>0</v>
      </c>
      <c r="F230" s="80">
        <f t="shared" si="8"/>
        <v>0</v>
      </c>
    </row>
    <row r="231" spans="1:6" x14ac:dyDescent="0.3">
      <c r="A231" s="31">
        <f>'Hlášení počtu přípojek - (s DS)'!E117</f>
        <v>1208</v>
      </c>
      <c r="B231" s="31" t="str">
        <f>'Hlášení počtu přípojek - (s DS)'!F117</f>
        <v>Park TV</v>
      </c>
      <c r="C231" s="71">
        <f>'Hlášení počtu přípojek - (s DS)'!G117</f>
        <v>0</v>
      </c>
      <c r="D231" s="74">
        <f>'Hlášení počtu přípojek - (s DS)'!H117</f>
        <v>0</v>
      </c>
      <c r="E231" s="78">
        <f t="shared" si="7"/>
        <v>0</v>
      </c>
      <c r="F231" s="80">
        <f t="shared" si="8"/>
        <v>0</v>
      </c>
    </row>
    <row r="232" spans="1:6" x14ac:dyDescent="0.3">
      <c r="A232" s="31">
        <f>'Hlášení počtu přípojek - (s DS)'!E118</f>
        <v>1137</v>
      </c>
      <c r="B232" s="31" t="str">
        <f>'Hlášení počtu přípojek - (s DS)'!F118</f>
        <v>Pervyj kanal</v>
      </c>
      <c r="C232" s="71">
        <f>'Hlášení počtu přípojek - (s DS)'!G118</f>
        <v>0</v>
      </c>
      <c r="D232" s="74">
        <f>'Hlášení počtu přípojek - (s DS)'!H118</f>
        <v>0</v>
      </c>
      <c r="E232" s="78">
        <f t="shared" si="7"/>
        <v>0</v>
      </c>
      <c r="F232" s="80">
        <f t="shared" si="8"/>
        <v>0</v>
      </c>
    </row>
    <row r="233" spans="1:6" x14ac:dyDescent="0.3">
      <c r="A233" s="31">
        <f>'Hlášení počtu přípojek - (s DS)'!E119</f>
        <v>1138</v>
      </c>
      <c r="B233" s="31" t="str">
        <f>'Hlášení počtu přípojek - (s DS)'!F119</f>
        <v>Pervyj kanal Vsemirnaja Siet</v>
      </c>
      <c r="C233" s="71">
        <f>'Hlášení počtu přípojek - (s DS)'!G119</f>
        <v>0</v>
      </c>
      <c r="D233" s="74">
        <f>'Hlášení počtu přípojek - (s DS)'!H119</f>
        <v>0</v>
      </c>
      <c r="E233" s="78">
        <f t="shared" si="7"/>
        <v>0</v>
      </c>
      <c r="F233" s="80">
        <f t="shared" si="8"/>
        <v>0</v>
      </c>
    </row>
    <row r="234" spans="1:6" x14ac:dyDescent="0.3">
      <c r="A234" s="31">
        <f>'Hlášení počtu přípojek - (s DS)'!E120</f>
        <v>1139</v>
      </c>
      <c r="B234" s="31" t="str">
        <f>'Hlášení počtu přípojek - (s DS)'!F120</f>
        <v>Phoenix</v>
      </c>
      <c r="C234" s="71">
        <f>'Hlášení počtu přípojek - (s DS)'!G120</f>
        <v>0</v>
      </c>
      <c r="D234" s="74">
        <f>'Hlášení počtu přípojek - (s DS)'!H120</f>
        <v>0</v>
      </c>
      <c r="E234" s="78">
        <f t="shared" si="7"/>
        <v>0</v>
      </c>
      <c r="F234" s="80">
        <f t="shared" si="8"/>
        <v>0</v>
      </c>
    </row>
    <row r="235" spans="1:6" x14ac:dyDescent="0.3">
      <c r="A235" s="31">
        <f>'Hlášení počtu přípojek - (s DS)'!E121</f>
        <v>1140</v>
      </c>
      <c r="B235" s="31" t="str">
        <f>'Hlášení počtu přípojek - (s DS)'!F121</f>
        <v>Planeta RTR</v>
      </c>
      <c r="C235" s="71">
        <f>'Hlášení počtu přípojek - (s DS)'!G121</f>
        <v>0</v>
      </c>
      <c r="D235" s="74">
        <f>'Hlášení počtu přípojek - (s DS)'!H121</f>
        <v>0</v>
      </c>
      <c r="E235" s="78">
        <f t="shared" si="7"/>
        <v>0</v>
      </c>
      <c r="F235" s="80">
        <f t="shared" si="8"/>
        <v>0</v>
      </c>
    </row>
    <row r="236" spans="1:6" x14ac:dyDescent="0.3">
      <c r="A236" s="31">
        <f>'Hlášení počtu přípojek - (s DS)'!E122</f>
        <v>946</v>
      </c>
      <c r="B236" s="31" t="str">
        <f>'Hlášení počtu přípojek - (s DS)'!F122</f>
        <v>Playboy</v>
      </c>
      <c r="C236" s="71">
        <f>'Hlášení počtu přípojek - (s DS)'!G122</f>
        <v>0</v>
      </c>
      <c r="D236" s="74">
        <f>'Hlášení počtu přípojek - (s DS)'!H122</f>
        <v>0</v>
      </c>
      <c r="E236" s="78">
        <f t="shared" si="7"/>
        <v>0</v>
      </c>
      <c r="F236" s="80">
        <f t="shared" si="8"/>
        <v>0</v>
      </c>
    </row>
    <row r="237" spans="1:6" x14ac:dyDescent="0.3">
      <c r="A237" s="31">
        <f>'Hlášení počtu přípojek - (s DS)'!E123</f>
        <v>1141</v>
      </c>
      <c r="B237" s="31" t="str">
        <f>'Hlášení počtu přípojek - (s DS)'!F123</f>
        <v>Plzeňská 1</v>
      </c>
      <c r="C237" s="71">
        <f>'Hlášení počtu přípojek - (s DS)'!G123</f>
        <v>0</v>
      </c>
      <c r="D237" s="74">
        <f>'Hlášení počtu přípojek - (s DS)'!H123</f>
        <v>0</v>
      </c>
      <c r="E237" s="78">
        <f t="shared" si="7"/>
        <v>0</v>
      </c>
      <c r="F237" s="80">
        <f t="shared" si="8"/>
        <v>0</v>
      </c>
    </row>
    <row r="238" spans="1:6" x14ac:dyDescent="0.3">
      <c r="A238" s="31">
        <f>'Hlášení počtu přípojek - (s DS)'!E124</f>
        <v>947</v>
      </c>
      <c r="B238" s="31" t="str">
        <f>'Hlášení počtu přípojek - (s DS)'!F124</f>
        <v>Polo TV</v>
      </c>
      <c r="C238" s="71">
        <f>'Hlášení počtu přípojek - (s DS)'!G124</f>
        <v>0</v>
      </c>
      <c r="D238" s="74">
        <f>'Hlášení počtu přípojek - (s DS)'!H124</f>
        <v>0</v>
      </c>
      <c r="E238" s="78">
        <f t="shared" si="7"/>
        <v>0</v>
      </c>
      <c r="F238" s="80">
        <f t="shared" si="8"/>
        <v>0</v>
      </c>
    </row>
    <row r="239" spans="1:6" x14ac:dyDescent="0.3">
      <c r="A239" s="31">
        <f>'Hlášení počtu přípojek - (s DS)'!E125</f>
        <v>948</v>
      </c>
      <c r="B239" s="31" t="str">
        <f>'Hlášení počtu přípojek - (s DS)'!F125</f>
        <v>Polonia</v>
      </c>
      <c r="C239" s="71">
        <f>'Hlášení počtu přípojek - (s DS)'!G125</f>
        <v>0</v>
      </c>
      <c r="D239" s="74">
        <f>'Hlášení počtu přípojek - (s DS)'!H125</f>
        <v>0</v>
      </c>
      <c r="E239" s="78">
        <f t="shared" si="7"/>
        <v>0</v>
      </c>
      <c r="F239" s="80">
        <f t="shared" si="8"/>
        <v>0</v>
      </c>
    </row>
    <row r="240" spans="1:6" x14ac:dyDescent="0.3">
      <c r="A240" s="31">
        <f>'Hlášení počtu přípojek - (s DS)'!E126</f>
        <v>949</v>
      </c>
      <c r="B240" s="31" t="str">
        <f>'Hlášení počtu přípojek - (s DS)'!F126</f>
        <v>Polsat 1</v>
      </c>
      <c r="C240" s="71">
        <f>'Hlášení počtu přípojek - (s DS)'!G126</f>
        <v>0</v>
      </c>
      <c r="D240" s="74">
        <f>'Hlášení počtu přípojek - (s DS)'!H126</f>
        <v>0</v>
      </c>
      <c r="E240" s="78">
        <f t="shared" si="7"/>
        <v>0</v>
      </c>
      <c r="F240" s="80">
        <f t="shared" si="8"/>
        <v>0</v>
      </c>
    </row>
    <row r="241" spans="1:6" x14ac:dyDescent="0.3">
      <c r="A241" s="31">
        <f>'Hlášení počtu přípojek - (s DS)'!E127</f>
        <v>1232</v>
      </c>
      <c r="B241" s="31" t="str">
        <f>'Hlášení počtu přípojek - (s DS)'!F127</f>
        <v>Polsat Super</v>
      </c>
      <c r="C241" s="71">
        <f>'Hlášení počtu přípojek - (s DS)'!G127</f>
        <v>0</v>
      </c>
      <c r="D241" s="74">
        <f>'Hlášení počtu přípojek - (s DS)'!H127</f>
        <v>0</v>
      </c>
      <c r="E241" s="78">
        <f t="shared" si="7"/>
        <v>0</v>
      </c>
      <c r="F241" s="80">
        <f t="shared" si="8"/>
        <v>0</v>
      </c>
    </row>
    <row r="242" spans="1:6" x14ac:dyDescent="0.3">
      <c r="A242" s="31">
        <f>'Hlášení počtu přípojek - (s DS)'!E128</f>
        <v>1209</v>
      </c>
      <c r="B242" s="31" t="str">
        <f>'Hlášení počtu přípojek - (s DS)'!F128</f>
        <v>Power TV</v>
      </c>
      <c r="C242" s="71">
        <f>'Hlášení počtu přípojek - (s DS)'!G128</f>
        <v>0</v>
      </c>
      <c r="D242" s="74">
        <f>'Hlášení počtu přípojek - (s DS)'!H128</f>
        <v>0</v>
      </c>
      <c r="E242" s="78">
        <f t="shared" si="7"/>
        <v>0</v>
      </c>
      <c r="F242" s="80">
        <f t="shared" si="8"/>
        <v>0</v>
      </c>
    </row>
    <row r="243" spans="1:6" x14ac:dyDescent="0.3">
      <c r="A243" s="31">
        <f>'Hlášení počtu přípojek - (s DS)'!E129</f>
        <v>1233</v>
      </c>
      <c r="B243" s="31" t="str">
        <f>'Hlášení počtu přípojek - (s DS)'!F129</f>
        <v>Premier Sport</v>
      </c>
      <c r="C243" s="71">
        <f>'Hlášení počtu přípojek - (s DS)'!G129</f>
        <v>0</v>
      </c>
      <c r="D243" s="74">
        <f>'Hlášení počtu přípojek - (s DS)'!H129</f>
        <v>0</v>
      </c>
      <c r="E243" s="78">
        <f t="shared" si="7"/>
        <v>0</v>
      </c>
      <c r="F243" s="80">
        <f t="shared" si="8"/>
        <v>0</v>
      </c>
    </row>
    <row r="244" spans="1:6" x14ac:dyDescent="0.3">
      <c r="A244" s="31">
        <f>'Hlášení počtu přípojek - (s DS)'!E130</f>
        <v>955</v>
      </c>
      <c r="B244" s="31" t="str">
        <f>'Hlášení počtu přípojek - (s DS)'!F130</f>
        <v xml:space="preserve">Prima </v>
      </c>
      <c r="C244" s="71">
        <f>'Hlášení počtu přípojek - (s DS)'!G130</f>
        <v>0</v>
      </c>
      <c r="D244" s="74">
        <f>'Hlášení počtu přípojek - (s DS)'!H130</f>
        <v>0</v>
      </c>
      <c r="E244" s="78">
        <f t="shared" si="7"/>
        <v>0</v>
      </c>
      <c r="F244" s="80">
        <f t="shared" si="8"/>
        <v>0</v>
      </c>
    </row>
    <row r="245" spans="1:6" x14ac:dyDescent="0.3">
      <c r="A245" s="31">
        <f>'Hlášení počtu přípojek - (s DS)'!E131</f>
        <v>954</v>
      </c>
      <c r="B245" s="31" t="str">
        <f>'Hlášení počtu přípojek - (s DS)'!F131</f>
        <v>Prima Cool</v>
      </c>
      <c r="C245" s="71">
        <f>'Hlášení počtu přípojek - (s DS)'!G131</f>
        <v>0</v>
      </c>
      <c r="D245" s="74">
        <f>'Hlášení počtu přípojek - (s DS)'!H131</f>
        <v>0</v>
      </c>
      <c r="E245" s="78">
        <f t="shared" si="7"/>
        <v>0</v>
      </c>
      <c r="F245" s="80">
        <f t="shared" si="8"/>
        <v>0</v>
      </c>
    </row>
    <row r="246" spans="1:6" x14ac:dyDescent="0.3">
      <c r="A246" s="31">
        <f>'Hlášení počtu přípojek - (s DS)'!E132</f>
        <v>1143</v>
      </c>
      <c r="B246" s="31" t="str">
        <f>'Hlášení počtu přípojek - (s DS)'!F132</f>
        <v>Prima Krimi</v>
      </c>
      <c r="C246" s="71">
        <f>'Hlášení počtu přípojek - (s DS)'!G132</f>
        <v>0</v>
      </c>
      <c r="D246" s="74">
        <f>'Hlášení počtu přípojek - (s DS)'!H132</f>
        <v>0</v>
      </c>
      <c r="E246" s="78">
        <f t="shared" si="7"/>
        <v>0</v>
      </c>
      <c r="F246" s="80">
        <f t="shared" si="8"/>
        <v>0</v>
      </c>
    </row>
    <row r="247" spans="1:6" x14ac:dyDescent="0.3">
      <c r="A247" s="31">
        <f>'Hlášení počtu přípojek - (s DS)'!E133</f>
        <v>956</v>
      </c>
      <c r="B247" s="31" t="str">
        <f>'Hlášení počtu přípojek - (s DS)'!F133</f>
        <v>Prima Love</v>
      </c>
      <c r="C247" s="71">
        <f>'Hlášení počtu přípojek - (s DS)'!G133</f>
        <v>0</v>
      </c>
      <c r="D247" s="74">
        <f>'Hlášení počtu přípojek - (s DS)'!H133</f>
        <v>0</v>
      </c>
      <c r="E247" s="78">
        <f t="shared" si="7"/>
        <v>0</v>
      </c>
      <c r="F247" s="80">
        <f t="shared" si="8"/>
        <v>0</v>
      </c>
    </row>
    <row r="248" spans="1:6" x14ac:dyDescent="0.3">
      <c r="A248" s="31">
        <f>'Hlášení počtu přípojek - (s DS)'!E134</f>
        <v>1083</v>
      </c>
      <c r="B248" s="31" t="str">
        <f>'Hlášení počtu přípojek - (s DS)'!F134</f>
        <v>Prima Max</v>
      </c>
      <c r="C248" s="71">
        <f>'Hlášení počtu přípojek - (s DS)'!G134</f>
        <v>0</v>
      </c>
      <c r="D248" s="74">
        <f>'Hlášení počtu přípojek - (s DS)'!H134</f>
        <v>0</v>
      </c>
      <c r="E248" s="78">
        <f t="shared" si="7"/>
        <v>0</v>
      </c>
      <c r="F248" s="80">
        <f t="shared" si="8"/>
        <v>0</v>
      </c>
    </row>
    <row r="249" spans="1:6" x14ac:dyDescent="0.3">
      <c r="A249" s="31">
        <f>'Hlášení počtu přípojek - (s DS)'!E135</f>
        <v>957</v>
      </c>
      <c r="B249" s="31" t="str">
        <f>'Hlášení počtu přípojek - (s DS)'!F135</f>
        <v>Prima Zoom</v>
      </c>
      <c r="C249" s="71">
        <f>'Hlášení počtu přípojek - (s DS)'!G135</f>
        <v>0</v>
      </c>
      <c r="D249" s="74">
        <f>'Hlášení počtu přípojek - (s DS)'!H135</f>
        <v>0</v>
      </c>
      <c r="E249" s="78">
        <f t="shared" si="7"/>
        <v>0</v>
      </c>
      <c r="F249" s="80">
        <f t="shared" si="8"/>
        <v>0</v>
      </c>
    </row>
    <row r="250" spans="1:6" x14ac:dyDescent="0.3">
      <c r="A250" s="32">
        <f>'Hlášení počtu přípojek - (s DS)'!I12</f>
        <v>959</v>
      </c>
      <c r="B250" s="31" t="str">
        <f>'Hlášení počtu přípojek - (s DS)'!J12</f>
        <v>Private Gold</v>
      </c>
      <c r="C250" s="71">
        <f>'Hlášení počtu přípojek - (s DS)'!K12</f>
        <v>0</v>
      </c>
      <c r="D250" s="74">
        <f>'Hlášení počtu přípojek - (s DS)'!L12</f>
        <v>0</v>
      </c>
      <c r="E250" s="78">
        <f t="shared" si="7"/>
        <v>0</v>
      </c>
      <c r="F250" s="80">
        <f t="shared" si="8"/>
        <v>0</v>
      </c>
    </row>
    <row r="251" spans="1:6" x14ac:dyDescent="0.3">
      <c r="A251" s="32">
        <f>'Hlášení počtu přípojek - (s DS)'!I13</f>
        <v>960</v>
      </c>
      <c r="B251" s="31" t="str">
        <f>'Hlášení počtu přípojek - (s DS)'!J13</f>
        <v>Private Spice</v>
      </c>
      <c r="C251" s="71">
        <f>'Hlášení počtu přípojek - (s DS)'!K13</f>
        <v>0</v>
      </c>
      <c r="D251" s="74">
        <f>'Hlášení počtu přípojek - (s DS)'!L13</f>
        <v>0</v>
      </c>
      <c r="E251" s="78">
        <f t="shared" si="7"/>
        <v>0</v>
      </c>
      <c r="F251" s="80">
        <f t="shared" si="8"/>
        <v>0</v>
      </c>
    </row>
    <row r="252" spans="1:6" x14ac:dyDescent="0.3">
      <c r="A252" s="32">
        <f>'Hlášení počtu přípojek - (s DS)'!I14</f>
        <v>1210</v>
      </c>
      <c r="B252" s="31" t="str">
        <f>'Hlášení počtu přípojek - (s DS)'!J14</f>
        <v>Private TV</v>
      </c>
      <c r="C252" s="71">
        <f>'Hlášení počtu přípojek - (s DS)'!K14</f>
        <v>0</v>
      </c>
      <c r="D252" s="74">
        <f>'Hlášení počtu přípojek - (s DS)'!L14</f>
        <v>0</v>
      </c>
      <c r="E252" s="78">
        <f t="shared" si="7"/>
        <v>0</v>
      </c>
      <c r="F252" s="80">
        <f t="shared" si="8"/>
        <v>0</v>
      </c>
    </row>
    <row r="253" spans="1:6" x14ac:dyDescent="0.3">
      <c r="A253" s="32">
        <f>'Hlášení počtu přípojek - (s DS)'!I15</f>
        <v>961</v>
      </c>
      <c r="B253" s="31" t="str">
        <f>'Hlášení počtu přípojek - (s DS)'!J15</f>
        <v>PRO 7</v>
      </c>
      <c r="C253" s="71">
        <f>'Hlášení počtu přípojek - (s DS)'!K15</f>
        <v>0</v>
      </c>
      <c r="D253" s="74">
        <f>'Hlášení počtu přípojek - (s DS)'!L15</f>
        <v>0</v>
      </c>
      <c r="E253" s="78">
        <f t="shared" si="7"/>
        <v>0</v>
      </c>
      <c r="F253" s="80">
        <f t="shared" si="8"/>
        <v>0</v>
      </c>
    </row>
    <row r="254" spans="1:6" x14ac:dyDescent="0.3">
      <c r="A254" s="32">
        <f>'Hlášení počtu přípojek - (s DS)'!I16</f>
        <v>1211</v>
      </c>
      <c r="B254" s="31" t="str">
        <f>'Hlášení počtu přípojek - (s DS)'!J16</f>
        <v>Publica TV</v>
      </c>
      <c r="C254" s="71">
        <f>'Hlášení počtu přípojek - (s DS)'!K16</f>
        <v>0</v>
      </c>
      <c r="D254" s="74">
        <f>'Hlášení počtu přípojek - (s DS)'!L16</f>
        <v>0</v>
      </c>
      <c r="E254" s="78">
        <f t="shared" si="7"/>
        <v>0</v>
      </c>
      <c r="F254" s="80">
        <f t="shared" si="8"/>
        <v>0</v>
      </c>
    </row>
    <row r="255" spans="1:6" x14ac:dyDescent="0.3">
      <c r="A255" s="32">
        <f>'Hlášení počtu přípojek - (s DS)'!I17</f>
        <v>962</v>
      </c>
      <c r="B255" s="31" t="str">
        <f>'Hlášení počtu přípojek - (s DS)'!J17</f>
        <v>RAI Uno</v>
      </c>
      <c r="C255" s="71">
        <f>'Hlášení počtu přípojek - (s DS)'!K17</f>
        <v>0</v>
      </c>
      <c r="D255" s="74">
        <f>'Hlášení počtu přípojek - (s DS)'!L17</f>
        <v>0</v>
      </c>
      <c r="E255" s="78">
        <f t="shared" si="7"/>
        <v>0</v>
      </c>
      <c r="F255" s="80">
        <f t="shared" si="8"/>
        <v>0</v>
      </c>
    </row>
    <row r="256" spans="1:6" x14ac:dyDescent="0.3">
      <c r="A256" s="32">
        <f>'Hlášení počtu přípojek - (s DS)'!I18</f>
        <v>1144</v>
      </c>
      <c r="B256" s="31" t="str">
        <f>'Hlášení počtu přípojek - (s DS)'!J18</f>
        <v>Reality Kings</v>
      </c>
      <c r="C256" s="71">
        <f>'Hlášení počtu přípojek - (s DS)'!K18</f>
        <v>0</v>
      </c>
      <c r="D256" s="74">
        <f>'Hlášení počtu přípojek - (s DS)'!L18</f>
        <v>0</v>
      </c>
      <c r="E256" s="78">
        <f t="shared" si="7"/>
        <v>0</v>
      </c>
      <c r="F256" s="80">
        <f t="shared" si="8"/>
        <v>0</v>
      </c>
    </row>
    <row r="257" spans="1:6" x14ac:dyDescent="0.3">
      <c r="A257" s="32">
        <f>'Hlášení počtu přípojek - (s DS)'!I19</f>
        <v>1028</v>
      </c>
      <c r="B257" s="31" t="str">
        <f>'Hlášení počtu přípojek - (s DS)'!J19</f>
        <v>Rebel</v>
      </c>
      <c r="C257" s="71">
        <f>'Hlášení počtu přípojek - (s DS)'!K19</f>
        <v>0</v>
      </c>
      <c r="D257" s="74">
        <f>'Hlášení počtu přípojek - (s DS)'!L19</f>
        <v>0</v>
      </c>
      <c r="E257" s="78">
        <f t="shared" si="7"/>
        <v>0</v>
      </c>
      <c r="F257" s="80">
        <f t="shared" si="8"/>
        <v>0</v>
      </c>
    </row>
    <row r="258" spans="1:6" x14ac:dyDescent="0.3">
      <c r="A258" s="32">
        <f>'Hlášení počtu přípojek - (s DS)'!I20</f>
        <v>1234</v>
      </c>
      <c r="B258" s="31" t="str">
        <f>'Hlášení počtu přípojek - (s DS)'!J20</f>
        <v>Redbull TV</v>
      </c>
      <c r="C258" s="71">
        <f>'Hlášení počtu přípojek - (s DS)'!K20</f>
        <v>0</v>
      </c>
      <c r="D258" s="74">
        <f>'Hlášení počtu přípojek - (s DS)'!L20</f>
        <v>0</v>
      </c>
      <c r="E258" s="78">
        <f t="shared" si="7"/>
        <v>0</v>
      </c>
      <c r="F258" s="80">
        <f t="shared" si="8"/>
        <v>0</v>
      </c>
    </row>
    <row r="259" spans="1:6" x14ac:dyDescent="0.3">
      <c r="A259" s="32">
        <f>'Hlášení počtu přípojek - (s DS)'!I21</f>
        <v>1145</v>
      </c>
      <c r="B259" s="31" t="str">
        <f>'Hlášení počtu přípojek - (s DS)'!J21</f>
        <v>Redlight</v>
      </c>
      <c r="C259" s="71">
        <f>'Hlášení počtu přípojek - (s DS)'!K21</f>
        <v>0</v>
      </c>
      <c r="D259" s="74">
        <f>'Hlášení počtu přípojek - (s DS)'!L21</f>
        <v>0</v>
      </c>
      <c r="E259" s="78">
        <f t="shared" si="7"/>
        <v>0</v>
      </c>
      <c r="F259" s="80">
        <f t="shared" si="8"/>
        <v>0</v>
      </c>
    </row>
    <row r="260" spans="1:6" x14ac:dyDescent="0.3">
      <c r="A260" s="32">
        <f>'Hlášení počtu přípojek - (s DS)'!I22</f>
        <v>1146</v>
      </c>
      <c r="B260" s="31" t="str">
        <f>'Hlášení počtu přípojek - (s DS)'!J22</f>
        <v>regionální televize</v>
      </c>
      <c r="C260" s="71">
        <f>'Hlášení počtu přípojek - (s DS)'!K22</f>
        <v>0</v>
      </c>
      <c r="D260" s="74">
        <f>'Hlášení počtu přípojek - (s DS)'!L22</f>
        <v>0</v>
      </c>
      <c r="E260" s="78">
        <f t="shared" ref="E260:E323" si="9">C260+D260</f>
        <v>0</v>
      </c>
      <c r="F260" s="80">
        <f t="shared" si="8"/>
        <v>0</v>
      </c>
    </row>
    <row r="261" spans="1:6" x14ac:dyDescent="0.3">
      <c r="A261" s="32">
        <f>'Hlášení počtu přípojek - (s DS)'!I23</f>
        <v>1212</v>
      </c>
      <c r="B261" s="31" t="str">
        <f>'Hlášení počtu přípojek - (s DS)'!J23</f>
        <v>Regiony+</v>
      </c>
      <c r="C261" s="71">
        <f>'Hlášení počtu přípojek - (s DS)'!K23</f>
        <v>0</v>
      </c>
      <c r="D261" s="74">
        <f>'Hlášení počtu přípojek - (s DS)'!L23</f>
        <v>0</v>
      </c>
      <c r="E261" s="78">
        <f t="shared" si="9"/>
        <v>0</v>
      </c>
      <c r="F261" s="80">
        <f t="shared" si="8"/>
        <v>0</v>
      </c>
    </row>
    <row r="262" spans="1:6" x14ac:dyDescent="0.3">
      <c r="A262" s="32">
        <f>'Hlášení počtu přípojek - (s DS)'!I24</f>
        <v>1026</v>
      </c>
      <c r="B262" s="31" t="str">
        <f>'Hlášení počtu přípojek - (s DS)'!J24</f>
        <v>Relax</v>
      </c>
      <c r="C262" s="71">
        <f>'Hlášení počtu přípojek - (s DS)'!K24</f>
        <v>0</v>
      </c>
      <c r="D262" s="74">
        <f>'Hlášení počtu přípojek - (s DS)'!L24</f>
        <v>0</v>
      </c>
      <c r="E262" s="78">
        <f t="shared" si="9"/>
        <v>0</v>
      </c>
      <c r="F262" s="80">
        <f t="shared" si="8"/>
        <v>0</v>
      </c>
    </row>
    <row r="263" spans="1:6" x14ac:dyDescent="0.3">
      <c r="A263" s="32">
        <f>'Hlášení počtu přípojek - (s DS)'!I25</f>
        <v>964</v>
      </c>
      <c r="B263" s="31" t="str">
        <f>'Hlášení počtu přípojek - (s DS)'!J25</f>
        <v>Retro Music Television</v>
      </c>
      <c r="C263" s="71">
        <f>'Hlášení počtu přípojek - (s DS)'!K25</f>
        <v>0</v>
      </c>
      <c r="D263" s="74">
        <f>'Hlášení počtu přípojek - (s DS)'!L25</f>
        <v>0</v>
      </c>
      <c r="E263" s="78">
        <f t="shared" si="9"/>
        <v>0</v>
      </c>
      <c r="F263" s="80">
        <f t="shared" si="8"/>
        <v>0</v>
      </c>
    </row>
    <row r="264" spans="1:6" x14ac:dyDescent="0.3">
      <c r="A264" s="32">
        <f>'Hlášení počtu přípojek - (s DS)'!I26</f>
        <v>1148</v>
      </c>
      <c r="B264" s="31" t="str">
        <f>'Hlášení počtu přípojek - (s DS)'!J26</f>
        <v>Rossija</v>
      </c>
      <c r="C264" s="71">
        <f>'Hlášení počtu přípojek - (s DS)'!K26</f>
        <v>0</v>
      </c>
      <c r="D264" s="74">
        <f>'Hlášení počtu přípojek - (s DS)'!L26</f>
        <v>0</v>
      </c>
      <c r="E264" s="78">
        <f t="shared" si="9"/>
        <v>0</v>
      </c>
      <c r="F264" s="80">
        <f t="shared" si="8"/>
        <v>0</v>
      </c>
    </row>
    <row r="265" spans="1:6" x14ac:dyDescent="0.3">
      <c r="A265" s="32">
        <f>'Hlášení počtu přípojek - (s DS)'!I27</f>
        <v>1149</v>
      </c>
      <c r="B265" s="31" t="str">
        <f>'Hlášení počtu přípojek - (s DS)'!J27</f>
        <v>RT Documentary</v>
      </c>
      <c r="C265" s="71">
        <f>'Hlášení počtu přípojek - (s DS)'!K27</f>
        <v>0</v>
      </c>
      <c r="D265" s="74">
        <f>'Hlášení počtu přípojek - (s DS)'!L27</f>
        <v>0</v>
      </c>
      <c r="E265" s="78">
        <f t="shared" si="9"/>
        <v>0</v>
      </c>
      <c r="F265" s="80">
        <f t="shared" si="8"/>
        <v>0</v>
      </c>
    </row>
    <row r="266" spans="1:6" x14ac:dyDescent="0.3">
      <c r="A266" s="32">
        <f>'Hlášení počtu přípojek - (s DS)'!I28</f>
        <v>1150</v>
      </c>
      <c r="B266" s="31" t="str">
        <f>'Hlášení počtu přípojek - (s DS)'!J28</f>
        <v>RT News</v>
      </c>
      <c r="C266" s="71">
        <f>'Hlášení počtu přípojek - (s DS)'!K28</f>
        <v>0</v>
      </c>
      <c r="D266" s="74">
        <f>'Hlášení počtu přípojek - (s DS)'!L28</f>
        <v>0</v>
      </c>
      <c r="E266" s="78">
        <f t="shared" si="9"/>
        <v>0</v>
      </c>
      <c r="F266" s="80">
        <f t="shared" ref="F266:F329" si="10">IF(C266&gt;=D266,C266,D266)</f>
        <v>0</v>
      </c>
    </row>
    <row r="267" spans="1:6" x14ac:dyDescent="0.3">
      <c r="A267" s="32">
        <f>'Hlášení počtu přípojek - (s DS)'!I29</f>
        <v>967</v>
      </c>
      <c r="B267" s="31" t="str">
        <f>'Hlášení počtu přípojek - (s DS)'!J29</f>
        <v xml:space="preserve">RTL </v>
      </c>
      <c r="C267" s="71">
        <f>'Hlášení počtu přípojek - (s DS)'!K29</f>
        <v>0</v>
      </c>
      <c r="D267" s="74">
        <f>'Hlášení počtu přípojek - (s DS)'!L29</f>
        <v>0</v>
      </c>
      <c r="E267" s="78">
        <f t="shared" si="9"/>
        <v>0</v>
      </c>
      <c r="F267" s="80">
        <f t="shared" si="10"/>
        <v>0</v>
      </c>
    </row>
    <row r="268" spans="1:6" x14ac:dyDescent="0.3">
      <c r="A268" s="32">
        <f>'Hlášení počtu přípojek - (s DS)'!I30</f>
        <v>968</v>
      </c>
      <c r="B268" s="31" t="str">
        <f>'Hlášení počtu přípojek - (s DS)'!J30</f>
        <v>RTL +</v>
      </c>
      <c r="C268" s="71">
        <f>'Hlášení počtu přípojek - (s DS)'!K30</f>
        <v>0</v>
      </c>
      <c r="D268" s="74">
        <f>'Hlášení počtu přípojek - (s DS)'!L30</f>
        <v>0</v>
      </c>
      <c r="E268" s="78">
        <f t="shared" si="9"/>
        <v>0</v>
      </c>
      <c r="F268" s="80">
        <f t="shared" si="10"/>
        <v>0</v>
      </c>
    </row>
    <row r="269" spans="1:6" x14ac:dyDescent="0.3">
      <c r="A269" s="32">
        <f>'Hlášení počtu přípojek - (s DS)'!I31</f>
        <v>970</v>
      </c>
      <c r="B269" s="31" t="str">
        <f>'Hlášení počtu přípojek - (s DS)'!J31</f>
        <v>RTL 2</v>
      </c>
      <c r="C269" s="71">
        <f>'Hlášení počtu přípojek - (s DS)'!K31</f>
        <v>0</v>
      </c>
      <c r="D269" s="74">
        <f>'Hlášení počtu přípojek - (s DS)'!L31</f>
        <v>0</v>
      </c>
      <c r="E269" s="78">
        <f t="shared" si="9"/>
        <v>0</v>
      </c>
      <c r="F269" s="80">
        <f t="shared" si="10"/>
        <v>0</v>
      </c>
    </row>
    <row r="270" spans="1:6" x14ac:dyDescent="0.3">
      <c r="A270" s="32">
        <f>'Hlášení počtu přípojek - (s DS)'!I32</f>
        <v>1151</v>
      </c>
      <c r="B270" s="31" t="str">
        <f>'Hlášení počtu přípojek - (s DS)'!J32</f>
        <v>RTM+</v>
      </c>
      <c r="C270" s="71">
        <f>'Hlášení počtu přípojek - (s DS)'!K32</f>
        <v>0</v>
      </c>
      <c r="D270" s="74">
        <f>'Hlášení počtu přípojek - (s DS)'!L32</f>
        <v>0</v>
      </c>
      <c r="E270" s="78">
        <f t="shared" si="9"/>
        <v>0</v>
      </c>
      <c r="F270" s="80">
        <f t="shared" si="10"/>
        <v>0</v>
      </c>
    </row>
    <row r="271" spans="1:6" x14ac:dyDescent="0.3">
      <c r="A271" s="32">
        <f>'Hlášení počtu přípojek - (s DS)'!I33</f>
        <v>975</v>
      </c>
      <c r="B271" s="31" t="str">
        <f>'Hlášení počtu přípojek - (s DS)'!J33</f>
        <v>RUSSIA (today)</v>
      </c>
      <c r="C271" s="71">
        <f>'Hlášení počtu přípojek - (s DS)'!K33</f>
        <v>0</v>
      </c>
      <c r="D271" s="74">
        <f>'Hlášení počtu přípojek - (s DS)'!L33</f>
        <v>0</v>
      </c>
      <c r="E271" s="78">
        <f t="shared" si="9"/>
        <v>0</v>
      </c>
      <c r="F271" s="80">
        <f t="shared" si="10"/>
        <v>0</v>
      </c>
    </row>
    <row r="272" spans="1:6" x14ac:dyDescent="0.3">
      <c r="A272" s="32">
        <f>'Hlášení počtu přípojek - (s DS)'!I34</f>
        <v>1152</v>
      </c>
      <c r="B272" s="31" t="str">
        <f>'Hlášení počtu přípojek - (s DS)'!J34</f>
        <v>Russian Travel Guide</v>
      </c>
      <c r="C272" s="71">
        <f>'Hlášení počtu přípojek - (s DS)'!K34</f>
        <v>0</v>
      </c>
      <c r="D272" s="74">
        <f>'Hlášení počtu přípojek - (s DS)'!L34</f>
        <v>0</v>
      </c>
      <c r="E272" s="78">
        <f t="shared" si="9"/>
        <v>0</v>
      </c>
      <c r="F272" s="80">
        <f t="shared" si="10"/>
        <v>0</v>
      </c>
    </row>
    <row r="273" spans="1:6" x14ac:dyDescent="0.3">
      <c r="A273" s="32">
        <f>'Hlášení počtu přípojek - (s DS)'!I35</f>
        <v>976</v>
      </c>
      <c r="B273" s="31" t="str">
        <f>'Hlášení počtu přípojek - (s DS)'!J35</f>
        <v>SAT 1</v>
      </c>
      <c r="C273" s="71">
        <f>'Hlášení počtu přípojek - (s DS)'!K35</f>
        <v>0</v>
      </c>
      <c r="D273" s="74">
        <f>'Hlášení počtu přípojek - (s DS)'!L35</f>
        <v>0</v>
      </c>
      <c r="E273" s="78">
        <f t="shared" si="9"/>
        <v>0</v>
      </c>
      <c r="F273" s="80">
        <f t="shared" si="10"/>
        <v>0</v>
      </c>
    </row>
    <row r="274" spans="1:6" x14ac:dyDescent="0.3">
      <c r="A274" s="32">
        <f>'Hlášení počtu přípojek - (s DS)'!I36</f>
        <v>1213</v>
      </c>
      <c r="B274" s="31" t="str">
        <f>'Hlášení počtu přípojek - (s DS)'!J36</f>
        <v>Senzi</v>
      </c>
      <c r="C274" s="71">
        <f>'Hlášení počtu přípojek - (s DS)'!K36</f>
        <v>0</v>
      </c>
      <c r="D274" s="74">
        <f>'Hlášení počtu přípojek - (s DS)'!L36</f>
        <v>0</v>
      </c>
      <c r="E274" s="78">
        <f t="shared" si="9"/>
        <v>0</v>
      </c>
      <c r="F274" s="80">
        <f t="shared" si="10"/>
        <v>0</v>
      </c>
    </row>
    <row r="275" spans="1:6" x14ac:dyDescent="0.3">
      <c r="A275" s="32">
        <f>'Hlášení počtu přípojek - (s DS)'!I37</f>
        <v>1153</v>
      </c>
      <c r="B275" s="31" t="str">
        <f>'Hlášení počtu přípojek - (s DS)'!J37</f>
        <v>Servus TV</v>
      </c>
      <c r="C275" s="71">
        <f>'Hlášení počtu přípojek - (s DS)'!K37</f>
        <v>0</v>
      </c>
      <c r="D275" s="74">
        <f>'Hlášení počtu přípojek - (s DS)'!L37</f>
        <v>0</v>
      </c>
      <c r="E275" s="78">
        <f t="shared" si="9"/>
        <v>0</v>
      </c>
      <c r="F275" s="80">
        <f t="shared" si="10"/>
        <v>0</v>
      </c>
    </row>
    <row r="276" spans="1:6" x14ac:dyDescent="0.3">
      <c r="A276" s="32">
        <f>'Hlášení počtu přípojek - (s DS)'!I38</f>
        <v>1161</v>
      </c>
      <c r="B276" s="31" t="str">
        <f>'Hlášení počtu přípojek - (s DS)'!J38</f>
        <v>Seznam.cz TV</v>
      </c>
      <c r="C276" s="71">
        <f>'Hlášení počtu přípojek - (s DS)'!K38</f>
        <v>0</v>
      </c>
      <c r="D276" s="74">
        <f>'Hlášení počtu přípojek - (s DS)'!L38</f>
        <v>0</v>
      </c>
      <c r="E276" s="78">
        <f t="shared" si="9"/>
        <v>0</v>
      </c>
      <c r="F276" s="80">
        <f t="shared" si="10"/>
        <v>0</v>
      </c>
    </row>
    <row r="277" spans="1:6" x14ac:dyDescent="0.3">
      <c r="A277" s="32">
        <f>'Hlášení počtu přípojek - (s DS)'!I39</f>
        <v>979</v>
      </c>
      <c r="B277" s="31" t="str">
        <f>'Hlášení počtu přípojek - (s DS)'!J39</f>
        <v>Sky News International</v>
      </c>
      <c r="C277" s="71">
        <f>'Hlášení počtu přípojek - (s DS)'!K39</f>
        <v>0</v>
      </c>
      <c r="D277" s="74">
        <f>'Hlášení počtu přípojek - (s DS)'!L39</f>
        <v>0</v>
      </c>
      <c r="E277" s="78">
        <f t="shared" si="9"/>
        <v>0</v>
      </c>
      <c r="F277" s="80">
        <f t="shared" si="10"/>
        <v>0</v>
      </c>
    </row>
    <row r="278" spans="1:6" x14ac:dyDescent="0.3">
      <c r="A278" s="32">
        <f>'Hlášení počtu přípojek - (s DS)'!I40</f>
        <v>981</v>
      </c>
      <c r="B278" s="31" t="str">
        <f>'Hlášení počtu přípojek - (s DS)'!J40</f>
        <v>Sky Sports</v>
      </c>
      <c r="C278" s="71">
        <f>'Hlášení počtu přípojek - (s DS)'!K40</f>
        <v>0</v>
      </c>
      <c r="D278" s="74">
        <f>'Hlášení počtu přípojek - (s DS)'!L40</f>
        <v>0</v>
      </c>
      <c r="E278" s="78">
        <f t="shared" si="9"/>
        <v>0</v>
      </c>
      <c r="F278" s="80">
        <f t="shared" si="10"/>
        <v>0</v>
      </c>
    </row>
    <row r="279" spans="1:6" x14ac:dyDescent="0.3">
      <c r="A279" s="32">
        <f>'Hlášení počtu přípojek - (s DS)'!I41</f>
        <v>982</v>
      </c>
      <c r="B279" s="31" t="str">
        <f>'Hlášení počtu přípojek - (s DS)'!J41</f>
        <v>Slovak Sport</v>
      </c>
      <c r="C279" s="71">
        <f>'Hlášení počtu přípojek - (s DS)'!K41</f>
        <v>0</v>
      </c>
      <c r="D279" s="74">
        <f>'Hlášení počtu přípojek - (s DS)'!L41</f>
        <v>0</v>
      </c>
      <c r="E279" s="78">
        <f t="shared" si="9"/>
        <v>0</v>
      </c>
      <c r="F279" s="80">
        <f t="shared" si="10"/>
        <v>0</v>
      </c>
    </row>
    <row r="280" spans="1:6" x14ac:dyDescent="0.3">
      <c r="A280" s="32">
        <f>'Hlášení počtu přípojek - (s DS)'!I42</f>
        <v>983</v>
      </c>
      <c r="B280" s="31" t="str">
        <f>'Hlášení počtu přípojek - (s DS)'!J42</f>
        <v>Slovak Sport 2</v>
      </c>
      <c r="C280" s="71">
        <f>'Hlášení počtu přípojek - (s DS)'!K42</f>
        <v>0</v>
      </c>
      <c r="D280" s="74">
        <f>'Hlášení počtu přípojek - (s DS)'!L42</f>
        <v>0</v>
      </c>
      <c r="E280" s="78">
        <f t="shared" si="9"/>
        <v>0</v>
      </c>
      <c r="F280" s="80">
        <f t="shared" si="10"/>
        <v>0</v>
      </c>
    </row>
    <row r="281" spans="1:6" x14ac:dyDescent="0.3">
      <c r="A281" s="32">
        <f>'Hlášení počtu přípojek - (s DS)'!I43</f>
        <v>985</v>
      </c>
      <c r="B281" s="31" t="str">
        <f>'Hlášení počtu přípojek - (s DS)'!J43</f>
        <v>Spektrum</v>
      </c>
      <c r="C281" s="71">
        <f>'Hlášení počtu přípojek - (s DS)'!K43</f>
        <v>0</v>
      </c>
      <c r="D281" s="74">
        <f>'Hlášení počtu přípojek - (s DS)'!L43</f>
        <v>0</v>
      </c>
      <c r="E281" s="78">
        <f t="shared" si="9"/>
        <v>0</v>
      </c>
      <c r="F281" s="80">
        <f t="shared" si="10"/>
        <v>0</v>
      </c>
    </row>
    <row r="282" spans="1:6" x14ac:dyDescent="0.3">
      <c r="A282" s="32">
        <f>'Hlášení počtu přípojek - (s DS)'!I44</f>
        <v>986</v>
      </c>
      <c r="B282" s="31" t="str">
        <f>'Hlášení počtu přípojek - (s DS)'!J44</f>
        <v>Spektrum (HOME)</v>
      </c>
      <c r="C282" s="71">
        <f>'Hlášení počtu přípojek - (s DS)'!K44</f>
        <v>0</v>
      </c>
      <c r="D282" s="74">
        <f>'Hlášení počtu přípojek - (s DS)'!L44</f>
        <v>0</v>
      </c>
      <c r="E282" s="78">
        <f t="shared" si="9"/>
        <v>0</v>
      </c>
      <c r="F282" s="80">
        <f t="shared" si="10"/>
        <v>0</v>
      </c>
    </row>
    <row r="283" spans="1:6" x14ac:dyDescent="0.3">
      <c r="A283" s="32">
        <f>'Hlášení počtu přípojek - (s DS)'!I45</f>
        <v>988</v>
      </c>
      <c r="B283" s="31" t="str">
        <f>'Hlášení počtu přípojek - (s DS)'!J45</f>
        <v>Sport 1</v>
      </c>
      <c r="C283" s="71">
        <f>'Hlášení počtu přípojek - (s DS)'!K45</f>
        <v>0</v>
      </c>
      <c r="D283" s="74">
        <f>'Hlášení počtu přípojek - (s DS)'!L45</f>
        <v>0</v>
      </c>
      <c r="E283" s="78">
        <f t="shared" si="9"/>
        <v>0</v>
      </c>
      <c r="F283" s="80">
        <f t="shared" si="10"/>
        <v>0</v>
      </c>
    </row>
    <row r="284" spans="1:6" x14ac:dyDescent="0.3">
      <c r="A284" s="32">
        <f>'Hlášení počtu přípojek - (s DS)'!I46</f>
        <v>989</v>
      </c>
      <c r="B284" s="31" t="str">
        <f>'Hlášení počtu přípojek - (s DS)'!J46</f>
        <v>Sport 2</v>
      </c>
      <c r="C284" s="71">
        <f>'Hlášení počtu přípojek - (s DS)'!K46</f>
        <v>0</v>
      </c>
      <c r="D284" s="74">
        <f>'Hlášení počtu přípojek - (s DS)'!L46</f>
        <v>0</v>
      </c>
      <c r="E284" s="78">
        <f t="shared" si="9"/>
        <v>0</v>
      </c>
      <c r="F284" s="80">
        <f t="shared" si="10"/>
        <v>0</v>
      </c>
    </row>
    <row r="285" spans="1:6" x14ac:dyDescent="0.3">
      <c r="A285" s="32">
        <f>'Hlášení počtu přípojek - (s DS)'!I47</f>
        <v>1154</v>
      </c>
      <c r="B285" s="31" t="str">
        <f>'Hlášení počtu přípojek - (s DS)'!J47</f>
        <v>Sport 3</v>
      </c>
      <c r="C285" s="71">
        <f>'Hlášení počtu přípojek - (s DS)'!K47</f>
        <v>0</v>
      </c>
      <c r="D285" s="74">
        <f>'Hlášení počtu přípojek - (s DS)'!L47</f>
        <v>0</v>
      </c>
      <c r="E285" s="78">
        <f t="shared" si="9"/>
        <v>0</v>
      </c>
      <c r="F285" s="80">
        <f t="shared" si="10"/>
        <v>0</v>
      </c>
    </row>
    <row r="286" spans="1:6" x14ac:dyDescent="0.3">
      <c r="A286" s="32">
        <f>'Hlášení počtu přípojek - (s DS)'!I48</f>
        <v>990</v>
      </c>
      <c r="B286" s="31" t="str">
        <f>'Hlášení počtu přípojek - (s DS)'!J48</f>
        <v>Sport 5</v>
      </c>
      <c r="C286" s="71">
        <f>'Hlášení počtu přípojek - (s DS)'!K48</f>
        <v>0</v>
      </c>
      <c r="D286" s="74">
        <f>'Hlášení počtu přípojek - (s DS)'!L48</f>
        <v>0</v>
      </c>
      <c r="E286" s="78">
        <f t="shared" si="9"/>
        <v>0</v>
      </c>
      <c r="F286" s="80">
        <f t="shared" si="10"/>
        <v>0</v>
      </c>
    </row>
    <row r="287" spans="1:6" x14ac:dyDescent="0.3">
      <c r="A287" s="32">
        <f>'Hlášení počtu přípojek - (s DS)'!I49</f>
        <v>1235</v>
      </c>
      <c r="B287" s="31" t="str">
        <f>'Hlášení počtu přípojek - (s DS)'!J49</f>
        <v>Stingray CMusic</v>
      </c>
      <c r="C287" s="71">
        <f>'Hlášení počtu přípojek - (s DS)'!K49</f>
        <v>0</v>
      </c>
      <c r="D287" s="74">
        <f>'Hlášení počtu přípojek - (s DS)'!L49</f>
        <v>0</v>
      </c>
      <c r="E287" s="78">
        <f t="shared" si="9"/>
        <v>0</v>
      </c>
      <c r="F287" s="80">
        <f t="shared" si="10"/>
        <v>0</v>
      </c>
    </row>
    <row r="288" spans="1:6" x14ac:dyDescent="0.3">
      <c r="A288" s="32">
        <f>'Hlášení počtu přípojek - (s DS)'!I50</f>
        <v>991</v>
      </c>
      <c r="B288" s="31" t="str">
        <f>'Hlášení počtu přípojek - (s DS)'!J50</f>
        <v>Stopklatka TV</v>
      </c>
      <c r="C288" s="71">
        <f>'Hlášení počtu přípojek - (s DS)'!K50</f>
        <v>0</v>
      </c>
      <c r="D288" s="74">
        <f>'Hlášení počtu přípojek - (s DS)'!L50</f>
        <v>0</v>
      </c>
      <c r="E288" s="78">
        <f t="shared" si="9"/>
        <v>0</v>
      </c>
      <c r="F288" s="80">
        <f t="shared" si="10"/>
        <v>0</v>
      </c>
    </row>
    <row r="289" spans="1:6" x14ac:dyDescent="0.3">
      <c r="A289" s="32">
        <f>'Hlášení počtu přípojek - (s DS)'!I51</f>
        <v>1155</v>
      </c>
      <c r="B289" s="31" t="str">
        <f>'Hlášení počtu přípojek - (s DS)'!J51</f>
        <v>Super One</v>
      </c>
      <c r="C289" s="71">
        <f>'Hlášení počtu přípojek - (s DS)'!K51</f>
        <v>0</v>
      </c>
      <c r="D289" s="74">
        <f>'Hlášení počtu přípojek - (s DS)'!L51</f>
        <v>0</v>
      </c>
      <c r="E289" s="78">
        <f t="shared" si="9"/>
        <v>0</v>
      </c>
      <c r="F289" s="80">
        <f t="shared" si="10"/>
        <v>0</v>
      </c>
    </row>
    <row r="290" spans="1:6" x14ac:dyDescent="0.3">
      <c r="A290" s="32">
        <f>'Hlášení počtu přípojek - (s DS)'!I52</f>
        <v>1156</v>
      </c>
      <c r="B290" s="31" t="str">
        <f>'Hlášení počtu přípojek - (s DS)'!J52</f>
        <v>Super Polsat</v>
      </c>
      <c r="C290" s="71">
        <f>'Hlášení počtu přípojek - (s DS)'!K52</f>
        <v>0</v>
      </c>
      <c r="D290" s="74">
        <f>'Hlášení počtu přípojek - (s DS)'!L52</f>
        <v>0</v>
      </c>
      <c r="E290" s="78">
        <f t="shared" si="9"/>
        <v>0</v>
      </c>
      <c r="F290" s="80">
        <f t="shared" si="10"/>
        <v>0</v>
      </c>
    </row>
    <row r="291" spans="1:6" x14ac:dyDescent="0.3">
      <c r="A291" s="32">
        <f>'Hlášení počtu přípojek - (s DS)'!I53</f>
        <v>997</v>
      </c>
      <c r="B291" s="31" t="str">
        <f>'Hlášení počtu přípojek - (s DS)'!J53</f>
        <v>Super RTL</v>
      </c>
      <c r="C291" s="71">
        <f>'Hlášení počtu přípojek - (s DS)'!K53</f>
        <v>0</v>
      </c>
      <c r="D291" s="74">
        <f>'Hlášení počtu přípojek - (s DS)'!L53</f>
        <v>0</v>
      </c>
      <c r="E291" s="78">
        <f t="shared" si="9"/>
        <v>0</v>
      </c>
      <c r="F291" s="80">
        <f t="shared" si="10"/>
        <v>0</v>
      </c>
    </row>
    <row r="292" spans="1:6" x14ac:dyDescent="0.3">
      <c r="A292" s="32">
        <f>'Hlášení počtu přípojek - (s DS)'!I54</f>
        <v>1157</v>
      </c>
      <c r="B292" s="31" t="str">
        <f>'Hlášení počtu přípojek - (s DS)'!J54</f>
        <v>Super tennis</v>
      </c>
      <c r="C292" s="71">
        <f>'Hlášení počtu přípojek - (s DS)'!K54</f>
        <v>0</v>
      </c>
      <c r="D292" s="74">
        <f>'Hlášení počtu přípojek - (s DS)'!L54</f>
        <v>0</v>
      </c>
      <c r="E292" s="78">
        <f t="shared" si="9"/>
        <v>0</v>
      </c>
      <c r="F292" s="80">
        <f t="shared" si="10"/>
        <v>0</v>
      </c>
    </row>
    <row r="293" spans="1:6" x14ac:dyDescent="0.3">
      <c r="A293" s="32">
        <f>'Hlášení počtu přípojek - (s DS)'!I55</f>
        <v>999</v>
      </c>
      <c r="B293" s="31" t="str">
        <f>'Hlášení počtu přípojek - (s DS)'!J55</f>
        <v>Šlágr</v>
      </c>
      <c r="C293" s="71">
        <f>'Hlášení počtu přípojek - (s DS)'!K55</f>
        <v>0</v>
      </c>
      <c r="D293" s="74">
        <f>'Hlášení počtu přípojek - (s DS)'!L55</f>
        <v>0</v>
      </c>
      <c r="E293" s="78">
        <f t="shared" si="9"/>
        <v>0</v>
      </c>
      <c r="F293" s="80">
        <f t="shared" si="10"/>
        <v>0</v>
      </c>
    </row>
    <row r="294" spans="1:6" x14ac:dyDescent="0.3">
      <c r="A294" s="32">
        <f>'Hlášení počtu přípojek - (s DS)'!I56</f>
        <v>1158</v>
      </c>
      <c r="B294" s="31" t="str">
        <f>'Hlášení počtu přípojek - (s DS)'!J56</f>
        <v>Šlágr 2</v>
      </c>
      <c r="C294" s="71">
        <f>'Hlášení počtu přípojek - (s DS)'!K56</f>
        <v>0</v>
      </c>
      <c r="D294" s="74">
        <f>'Hlášení počtu přípojek - (s DS)'!L56</f>
        <v>0</v>
      </c>
      <c r="E294" s="78">
        <f t="shared" si="9"/>
        <v>0</v>
      </c>
      <c r="F294" s="80">
        <f t="shared" si="10"/>
        <v>0</v>
      </c>
    </row>
    <row r="295" spans="1:6" x14ac:dyDescent="0.3">
      <c r="A295" s="32">
        <f>'Hlášení počtu přípojek - (s DS)'!I57</f>
        <v>1000</v>
      </c>
      <c r="B295" s="31" t="str">
        <f>'Hlášení počtu přípojek - (s DS)'!J57</f>
        <v>TA 3</v>
      </c>
      <c r="C295" s="71">
        <f>'Hlášení počtu přípojek - (s DS)'!K57</f>
        <v>0</v>
      </c>
      <c r="D295" s="74">
        <f>'Hlášení počtu přípojek - (s DS)'!L57</f>
        <v>0</v>
      </c>
      <c r="E295" s="78">
        <f t="shared" si="9"/>
        <v>0</v>
      </c>
      <c r="F295" s="80">
        <f t="shared" si="10"/>
        <v>0</v>
      </c>
    </row>
    <row r="296" spans="1:6" x14ac:dyDescent="0.3">
      <c r="A296" s="32">
        <f>'Hlášení počtu přípojek - (s DS)'!I58</f>
        <v>1159</v>
      </c>
      <c r="B296" s="31" t="str">
        <f>'Hlášení počtu přípojek - (s DS)'!J58</f>
        <v>tagesschau24</v>
      </c>
      <c r="C296" s="71">
        <f>'Hlášení počtu přípojek - (s DS)'!K58</f>
        <v>0</v>
      </c>
      <c r="D296" s="74">
        <f>'Hlášení počtu přípojek - (s DS)'!L58</f>
        <v>0</v>
      </c>
      <c r="E296" s="78">
        <f t="shared" si="9"/>
        <v>0</v>
      </c>
      <c r="F296" s="80">
        <f t="shared" si="10"/>
        <v>0</v>
      </c>
    </row>
    <row r="297" spans="1:6" x14ac:dyDescent="0.3">
      <c r="A297" s="32">
        <f>'Hlášení počtu přípojek - (s DS)'!I59</f>
        <v>1160</v>
      </c>
      <c r="B297" s="31" t="str">
        <f>'Hlášení počtu přípojek - (s DS)'!J59</f>
        <v>Tele 5</v>
      </c>
      <c r="C297" s="71">
        <f>'Hlášení počtu přípojek - (s DS)'!K59</f>
        <v>0</v>
      </c>
      <c r="D297" s="74">
        <f>'Hlášení počtu přípojek - (s DS)'!L59</f>
        <v>0</v>
      </c>
      <c r="E297" s="78">
        <f t="shared" si="9"/>
        <v>0</v>
      </c>
      <c r="F297" s="80">
        <f t="shared" si="10"/>
        <v>0</v>
      </c>
    </row>
    <row r="298" spans="1:6" x14ac:dyDescent="0.3">
      <c r="A298" s="32">
        <f>'Hlášení počtu přípojek - (s DS)'!I60</f>
        <v>1248</v>
      </c>
      <c r="B298" s="31" t="str">
        <f>'Hlášení počtu přípojek - (s DS)'!J60</f>
        <v>Televize Naživo</v>
      </c>
      <c r="C298" s="71">
        <f>'Hlášení počtu přípojek - (s DS)'!K60</f>
        <v>0</v>
      </c>
      <c r="D298" s="74">
        <f>'Hlášení počtu přípojek - (s DS)'!L60</f>
        <v>0</v>
      </c>
      <c r="E298" s="78">
        <f t="shared" si="9"/>
        <v>0</v>
      </c>
      <c r="F298" s="80">
        <f t="shared" si="10"/>
        <v>0</v>
      </c>
    </row>
    <row r="299" spans="1:6" x14ac:dyDescent="0.3">
      <c r="A299" s="32">
        <f>'Hlášení počtu přípojek - (s DS)'!I61</f>
        <v>1162</v>
      </c>
      <c r="B299" s="31" t="str">
        <f>'Hlášení počtu přípojek - (s DS)'!J61</f>
        <v>Těšínské minuty</v>
      </c>
      <c r="C299" s="71">
        <f>'Hlášení počtu přípojek - (s DS)'!K61</f>
        <v>0</v>
      </c>
      <c r="D299" s="74">
        <f>'Hlášení počtu přípojek - (s DS)'!L61</f>
        <v>0</v>
      </c>
      <c r="E299" s="78">
        <f t="shared" si="9"/>
        <v>0</v>
      </c>
      <c r="F299" s="80">
        <f t="shared" si="10"/>
        <v>0</v>
      </c>
    </row>
    <row r="300" spans="1:6" x14ac:dyDescent="0.3">
      <c r="A300" s="32">
        <f>'Hlášení počtu přípojek - (s DS)'!I62</f>
        <v>1163</v>
      </c>
      <c r="B300" s="31" t="str">
        <f>'Hlášení počtu přípojek - (s DS)'!J62</f>
        <v>Thai Global Network</v>
      </c>
      <c r="C300" s="71">
        <f>'Hlášení počtu přípojek - (s DS)'!K62</f>
        <v>0</v>
      </c>
      <c r="D300" s="74">
        <f>'Hlášení počtu přípojek - (s DS)'!L62</f>
        <v>0</v>
      </c>
      <c r="E300" s="78">
        <f t="shared" si="9"/>
        <v>0</v>
      </c>
      <c r="F300" s="80">
        <f t="shared" si="10"/>
        <v>0</v>
      </c>
    </row>
    <row r="301" spans="1:6" x14ac:dyDescent="0.3">
      <c r="A301" s="32">
        <f>'Hlášení počtu přípojek - (s DS)'!I63</f>
        <v>1164</v>
      </c>
      <c r="B301" s="31" t="str">
        <f>'Hlášení počtu přípojek - (s DS)'!J63</f>
        <v>Thai TV</v>
      </c>
      <c r="C301" s="71">
        <f>'Hlášení počtu přípojek - (s DS)'!K63</f>
        <v>0</v>
      </c>
      <c r="D301" s="74">
        <f>'Hlášení počtu přípojek - (s DS)'!L63</f>
        <v>0</v>
      </c>
      <c r="E301" s="78">
        <f t="shared" si="9"/>
        <v>0</v>
      </c>
      <c r="F301" s="80">
        <f t="shared" si="10"/>
        <v>0</v>
      </c>
    </row>
    <row r="302" spans="1:6" x14ac:dyDescent="0.3">
      <c r="A302" s="32">
        <f>'Hlášení počtu přípojek - (s DS)'!I64</f>
        <v>1165</v>
      </c>
      <c r="B302" s="31" t="str">
        <f>'Hlášení počtu přípojek - (s DS)'!J64</f>
        <v xml:space="preserve">Tik Bohumín </v>
      </c>
      <c r="C302" s="71">
        <f>'Hlášení počtu přípojek - (s DS)'!K64</f>
        <v>0</v>
      </c>
      <c r="D302" s="74">
        <f>'Hlášení počtu přípojek - (s DS)'!L64</f>
        <v>0</v>
      </c>
      <c r="E302" s="78">
        <f t="shared" si="9"/>
        <v>0</v>
      </c>
      <c r="F302" s="80">
        <f t="shared" si="10"/>
        <v>0</v>
      </c>
    </row>
    <row r="303" spans="1:6" x14ac:dyDescent="0.3">
      <c r="A303" s="32">
        <f>'Hlášení počtu přípojek - (s DS)'!I65</f>
        <v>1006</v>
      </c>
      <c r="B303" s="31" t="str">
        <f>'Hlášení počtu přípojek - (s DS)'!J65</f>
        <v>TLC</v>
      </c>
      <c r="C303" s="71">
        <f>'Hlášení počtu přípojek - (s DS)'!K65</f>
        <v>0</v>
      </c>
      <c r="D303" s="74">
        <f>'Hlášení počtu přípojek - (s DS)'!L65</f>
        <v>0</v>
      </c>
      <c r="E303" s="78">
        <f t="shared" si="9"/>
        <v>0</v>
      </c>
      <c r="F303" s="80">
        <f t="shared" si="10"/>
        <v>0</v>
      </c>
    </row>
    <row r="304" spans="1:6" x14ac:dyDescent="0.3">
      <c r="A304" s="32">
        <f>'Hlášení počtu přípojek - (s DS)'!I66</f>
        <v>1010</v>
      </c>
      <c r="B304" s="31" t="str">
        <f>'Hlášení počtu přípojek - (s DS)'!J66</f>
        <v>TNT</v>
      </c>
      <c r="C304" s="71">
        <f>'Hlášení počtu přípojek - (s DS)'!K66</f>
        <v>0</v>
      </c>
      <c r="D304" s="74">
        <f>'Hlášení počtu přípojek - (s DS)'!L66</f>
        <v>0</v>
      </c>
      <c r="E304" s="78">
        <f t="shared" si="9"/>
        <v>0</v>
      </c>
      <c r="F304" s="80">
        <f t="shared" si="10"/>
        <v>0</v>
      </c>
    </row>
    <row r="305" spans="1:6" x14ac:dyDescent="0.3">
      <c r="A305" s="32">
        <f>'Hlášení počtu přípojek - (s DS)'!I67</f>
        <v>1011</v>
      </c>
      <c r="B305" s="31" t="str">
        <f>'Hlášení počtu přípojek - (s DS)'!J67</f>
        <v>Travel Channel</v>
      </c>
      <c r="C305" s="71">
        <f>'Hlášení počtu přípojek - (s DS)'!K67</f>
        <v>0</v>
      </c>
      <c r="D305" s="74">
        <f>'Hlášení počtu přípojek - (s DS)'!L67</f>
        <v>0</v>
      </c>
      <c r="E305" s="78">
        <f t="shared" si="9"/>
        <v>0</v>
      </c>
      <c r="F305" s="80">
        <f t="shared" si="10"/>
        <v>0</v>
      </c>
    </row>
    <row r="306" spans="1:6" x14ac:dyDescent="0.3">
      <c r="A306" s="32">
        <f>'Hlášení počtu přípojek - (s DS)'!I68</f>
        <v>1214</v>
      </c>
      <c r="B306" s="31" t="str">
        <f>'Hlášení počtu přípojek - (s DS)'!J68</f>
        <v>Travel XP</v>
      </c>
      <c r="C306" s="71">
        <f>'Hlášení počtu přípojek - (s DS)'!K68</f>
        <v>0</v>
      </c>
      <c r="D306" s="74">
        <f>'Hlášení počtu přípojek - (s DS)'!L68</f>
        <v>0</v>
      </c>
      <c r="E306" s="78">
        <f t="shared" si="9"/>
        <v>0</v>
      </c>
      <c r="F306" s="80">
        <f t="shared" si="10"/>
        <v>0</v>
      </c>
    </row>
    <row r="307" spans="1:6" x14ac:dyDescent="0.3">
      <c r="A307" s="32">
        <f>'Hlášení počtu přípojek - (s DS)'!I69</f>
        <v>1237</v>
      </c>
      <c r="B307" s="31" t="str">
        <f>'Hlášení počtu přípojek - (s DS)'!J69</f>
        <v>Trojka</v>
      </c>
      <c r="C307" s="71">
        <f>'Hlášení počtu přípojek - (s DS)'!K69</f>
        <v>0</v>
      </c>
      <c r="D307" s="74">
        <f>'Hlášení počtu přípojek - (s DS)'!L69</f>
        <v>0</v>
      </c>
      <c r="E307" s="78">
        <f t="shared" si="9"/>
        <v>0</v>
      </c>
      <c r="F307" s="80">
        <f t="shared" si="10"/>
        <v>0</v>
      </c>
    </row>
    <row r="308" spans="1:6" x14ac:dyDescent="0.3">
      <c r="A308" s="32">
        <f>'Hlášení počtu přípojek - (s DS)'!I70</f>
        <v>1215</v>
      </c>
      <c r="B308" s="31" t="str">
        <f>'Hlášení počtu přípojek - (s DS)'!J70</f>
        <v>TTV</v>
      </c>
      <c r="C308" s="71">
        <f>'Hlášení počtu přípojek - (s DS)'!K70</f>
        <v>0</v>
      </c>
      <c r="D308" s="74">
        <f>'Hlášení počtu přípojek - (s DS)'!L70</f>
        <v>0</v>
      </c>
      <c r="E308" s="78">
        <f t="shared" si="9"/>
        <v>0</v>
      </c>
      <c r="F308" s="80">
        <f t="shared" si="10"/>
        <v>0</v>
      </c>
    </row>
    <row r="309" spans="1:6" x14ac:dyDescent="0.3">
      <c r="A309" s="32">
        <f>'Hlášení počtu přípojek - (s DS)'!I71</f>
        <v>1168</v>
      </c>
      <c r="B309" s="31" t="str">
        <f>'Hlášení počtu přípojek - (s DS)'!J71</f>
        <v>TUTY</v>
      </c>
      <c r="C309" s="71">
        <f>'Hlášení počtu přípojek - (s DS)'!K71</f>
        <v>0</v>
      </c>
      <c r="D309" s="74">
        <f>'Hlášení počtu přípojek - (s DS)'!L71</f>
        <v>0</v>
      </c>
      <c r="E309" s="78">
        <f t="shared" si="9"/>
        <v>0</v>
      </c>
      <c r="F309" s="80">
        <f t="shared" si="10"/>
        <v>0</v>
      </c>
    </row>
    <row r="310" spans="1:6" x14ac:dyDescent="0.3">
      <c r="A310" s="32">
        <f>'Hlášení počtu přípojek - (s DS)'!I72</f>
        <v>1015</v>
      </c>
      <c r="B310" s="31" t="str">
        <f>'Hlášení počtu přípojek - (s DS)'!J72</f>
        <v xml:space="preserve">TV 5 Monde </v>
      </c>
      <c r="C310" s="71">
        <f>'Hlášení počtu přípojek - (s DS)'!K72</f>
        <v>0</v>
      </c>
      <c r="D310" s="74">
        <f>'Hlášení počtu přípojek - (s DS)'!L72</f>
        <v>0</v>
      </c>
      <c r="E310" s="78">
        <f t="shared" si="9"/>
        <v>0</v>
      </c>
      <c r="F310" s="80">
        <f t="shared" si="10"/>
        <v>0</v>
      </c>
    </row>
    <row r="311" spans="1:6" x14ac:dyDescent="0.3">
      <c r="A311" s="32">
        <f>'Hlášení počtu přípojek - (s DS)'!I73</f>
        <v>1169</v>
      </c>
      <c r="B311" s="31" t="str">
        <f>'Hlášení počtu přípojek - (s DS)'!J73</f>
        <v xml:space="preserve">TV 6  </v>
      </c>
      <c r="C311" s="71">
        <f>'Hlášení počtu přípojek - (s DS)'!K73</f>
        <v>0</v>
      </c>
      <c r="D311" s="74">
        <f>'Hlášení počtu přípojek - (s DS)'!L73</f>
        <v>0</v>
      </c>
      <c r="E311" s="78">
        <f t="shared" si="9"/>
        <v>0</v>
      </c>
      <c r="F311" s="80">
        <f t="shared" si="10"/>
        <v>0</v>
      </c>
    </row>
    <row r="312" spans="1:6" x14ac:dyDescent="0.3">
      <c r="A312" s="32">
        <f>'Hlášení počtu přípojek - (s DS)'!I74</f>
        <v>1018</v>
      </c>
      <c r="B312" s="31" t="str">
        <f>'Hlášení počtu přípojek - (s DS)'!J74</f>
        <v>TV 8</v>
      </c>
      <c r="C312" s="71">
        <f>'Hlášení počtu přípojek - (s DS)'!K74</f>
        <v>0</v>
      </c>
      <c r="D312" s="74">
        <f>'Hlášení počtu přípojek - (s DS)'!L74</f>
        <v>0</v>
      </c>
      <c r="E312" s="78">
        <f t="shared" si="9"/>
        <v>0</v>
      </c>
      <c r="F312" s="80">
        <f t="shared" si="10"/>
        <v>0</v>
      </c>
    </row>
    <row r="313" spans="1:6" x14ac:dyDescent="0.3">
      <c r="A313" s="32">
        <f>'Hlášení počtu přípojek - (s DS)'!I75</f>
        <v>1019</v>
      </c>
      <c r="B313" s="31" t="str">
        <f>'Hlášení počtu přípojek - (s DS)'!J75</f>
        <v>TV Beskyd</v>
      </c>
      <c r="C313" s="71">
        <f>'Hlášení počtu přípojek - (s DS)'!K75</f>
        <v>0</v>
      </c>
      <c r="D313" s="74">
        <f>'Hlášení počtu přípojek - (s DS)'!L75</f>
        <v>0</v>
      </c>
      <c r="E313" s="78">
        <f t="shared" si="9"/>
        <v>0</v>
      </c>
      <c r="F313" s="80">
        <f t="shared" si="10"/>
        <v>0</v>
      </c>
    </row>
    <row r="314" spans="1:6" x14ac:dyDescent="0.3">
      <c r="A314" s="32">
        <f>'Hlášení počtu přípojek - (s DS)'!I76</f>
        <v>1216</v>
      </c>
      <c r="B314" s="31" t="str">
        <f>'Hlášení počtu přípojek - (s DS)'!J76</f>
        <v>TV Brno 1</v>
      </c>
      <c r="C314" s="71">
        <f>'Hlášení počtu přípojek - (s DS)'!K76</f>
        <v>0</v>
      </c>
      <c r="D314" s="74">
        <f>'Hlášení počtu přípojek - (s DS)'!L76</f>
        <v>0</v>
      </c>
      <c r="E314" s="78">
        <f t="shared" si="9"/>
        <v>0</v>
      </c>
      <c r="F314" s="80">
        <f t="shared" si="10"/>
        <v>0</v>
      </c>
    </row>
    <row r="315" spans="1:6" x14ac:dyDescent="0.3">
      <c r="A315" s="32">
        <f>'Hlášení počtu přípojek - (s DS)'!I77</f>
        <v>1171</v>
      </c>
      <c r="B315" s="31" t="str">
        <f>'Hlášení počtu přípojek - (s DS)'!J77</f>
        <v>TV Dakr</v>
      </c>
      <c r="C315" s="71">
        <f>'Hlášení počtu přípojek - (s DS)'!K77</f>
        <v>0</v>
      </c>
      <c r="D315" s="74">
        <f>'Hlášení počtu přípojek - (s DS)'!L77</f>
        <v>0</v>
      </c>
      <c r="E315" s="78">
        <f t="shared" si="9"/>
        <v>0</v>
      </c>
      <c r="F315" s="80">
        <f t="shared" si="10"/>
        <v>0</v>
      </c>
    </row>
    <row r="316" spans="1:6" x14ac:dyDescent="0.3">
      <c r="A316" s="32">
        <f>'Hlášení počtu přípojek - (s DS)'!I78</f>
        <v>1238</v>
      </c>
      <c r="B316" s="31" t="str">
        <f>'Hlášení počtu přípojek - (s DS)'!J78</f>
        <v>TV Chodov</v>
      </c>
      <c r="C316" s="71">
        <f>'Hlášení počtu přípojek - (s DS)'!K78</f>
        <v>0</v>
      </c>
      <c r="D316" s="74">
        <f>'Hlášení počtu přípojek - (s DS)'!L78</f>
        <v>0</v>
      </c>
      <c r="E316" s="78">
        <f t="shared" si="9"/>
        <v>0</v>
      </c>
      <c r="F316" s="80">
        <f t="shared" si="10"/>
        <v>0</v>
      </c>
    </row>
    <row r="317" spans="1:6" x14ac:dyDescent="0.3">
      <c r="A317" s="32">
        <f>'Hlášení počtu přípojek - (s DS)'!I79</f>
        <v>1173</v>
      </c>
      <c r="B317" s="31" t="str">
        <f>'Hlášení počtu přípojek - (s DS)'!J79</f>
        <v>TV Jéčko</v>
      </c>
      <c r="C317" s="71">
        <f>'Hlášení počtu přípojek - (s DS)'!K79</f>
        <v>0</v>
      </c>
      <c r="D317" s="74">
        <f>'Hlášení počtu přípojek - (s DS)'!L79</f>
        <v>0</v>
      </c>
      <c r="E317" s="78">
        <f t="shared" si="9"/>
        <v>0</v>
      </c>
      <c r="F317" s="80">
        <f t="shared" si="10"/>
        <v>0</v>
      </c>
    </row>
    <row r="318" spans="1:6" x14ac:dyDescent="0.3">
      <c r="A318" s="32">
        <f>'Hlášení počtu přípojek - (s DS)'!I80</f>
        <v>1023</v>
      </c>
      <c r="B318" s="31" t="str">
        <f>'Hlášení počtu přípojek - (s DS)'!J80</f>
        <v>TV Lux</v>
      </c>
      <c r="C318" s="71">
        <f>'Hlášení počtu přípojek - (s DS)'!K80</f>
        <v>0</v>
      </c>
      <c r="D318" s="74">
        <f>'Hlášení počtu přípojek - (s DS)'!L80</f>
        <v>0</v>
      </c>
      <c r="E318" s="78">
        <f t="shared" si="9"/>
        <v>0</v>
      </c>
      <c r="F318" s="80">
        <f t="shared" si="10"/>
        <v>0</v>
      </c>
    </row>
    <row r="319" spans="1:6" x14ac:dyDescent="0.3">
      <c r="A319" s="32">
        <f>'Hlášení počtu přípojek - (s DS)'!I81</f>
        <v>1239</v>
      </c>
      <c r="B319" s="31" t="str">
        <f>'Hlášení počtu přípojek - (s DS)'!J81</f>
        <v>TV Morava</v>
      </c>
      <c r="C319" s="71">
        <f>'Hlášení počtu přípojek - (s DS)'!K81</f>
        <v>0</v>
      </c>
      <c r="D319" s="74">
        <f>'Hlášení počtu přípojek - (s DS)'!L81</f>
        <v>0</v>
      </c>
      <c r="E319" s="78">
        <f t="shared" si="9"/>
        <v>0</v>
      </c>
      <c r="F319" s="80">
        <f t="shared" si="10"/>
        <v>0</v>
      </c>
    </row>
    <row r="320" spans="1:6" x14ac:dyDescent="0.3">
      <c r="A320" s="32">
        <f>'Hlášení počtu přípojek - (s DS)'!I82</f>
        <v>1024</v>
      </c>
      <c r="B320" s="31" t="str">
        <f>'Hlášení počtu přípojek - (s DS)'!J82</f>
        <v>TV Noe</v>
      </c>
      <c r="C320" s="71">
        <f>'Hlášení počtu přípojek - (s DS)'!K82</f>
        <v>0</v>
      </c>
      <c r="D320" s="74">
        <f>'Hlášení počtu přípojek - (s DS)'!L82</f>
        <v>0</v>
      </c>
      <c r="E320" s="78">
        <f t="shared" si="9"/>
        <v>0</v>
      </c>
      <c r="F320" s="80">
        <f t="shared" si="10"/>
        <v>0</v>
      </c>
    </row>
    <row r="321" spans="1:6" x14ac:dyDescent="0.3">
      <c r="A321" s="32">
        <f>'Hlášení počtu přípojek - (s DS)'!I83</f>
        <v>1025</v>
      </c>
      <c r="B321" s="31" t="str">
        <f>'Hlášení počtu přípojek - (s DS)'!J83</f>
        <v>TV Paprika</v>
      </c>
      <c r="C321" s="71">
        <f>'Hlášení počtu přípojek - (s DS)'!K83</f>
        <v>0</v>
      </c>
      <c r="D321" s="74">
        <f>'Hlášení počtu přípojek - (s DS)'!L83</f>
        <v>0</v>
      </c>
      <c r="E321" s="78">
        <f t="shared" si="9"/>
        <v>0</v>
      </c>
      <c r="F321" s="80">
        <f t="shared" si="10"/>
        <v>0</v>
      </c>
    </row>
    <row r="322" spans="1:6" x14ac:dyDescent="0.3">
      <c r="A322" s="32">
        <f>'Hlášení počtu přípojek - (s DS)'!I84</f>
        <v>1174</v>
      </c>
      <c r="B322" s="31" t="str">
        <f>'Hlášení počtu přípojek - (s DS)'!J84</f>
        <v>TV Polar</v>
      </c>
      <c r="C322" s="71">
        <f>'Hlášení počtu přípojek - (s DS)'!K84</f>
        <v>0</v>
      </c>
      <c r="D322" s="74">
        <f>'Hlášení počtu přípojek - (s DS)'!L84</f>
        <v>0</v>
      </c>
      <c r="E322" s="78">
        <f t="shared" si="9"/>
        <v>0</v>
      </c>
      <c r="F322" s="80">
        <f t="shared" si="10"/>
        <v>0</v>
      </c>
    </row>
    <row r="323" spans="1:6" x14ac:dyDescent="0.3">
      <c r="A323" s="32">
        <f>'Hlášení počtu přípojek - (s DS)'!I85</f>
        <v>1175</v>
      </c>
      <c r="B323" s="31" t="str">
        <f>'Hlášení počtu přípojek - (s DS)'!J85</f>
        <v>TV Praha</v>
      </c>
      <c r="C323" s="71">
        <f>'Hlášení počtu přípojek - (s DS)'!K85</f>
        <v>0</v>
      </c>
      <c r="D323" s="74">
        <f>'Hlášení počtu přípojek - (s DS)'!L85</f>
        <v>0</v>
      </c>
      <c r="E323" s="78">
        <f t="shared" si="9"/>
        <v>0</v>
      </c>
      <c r="F323" s="80">
        <f t="shared" si="10"/>
        <v>0</v>
      </c>
    </row>
    <row r="324" spans="1:6" x14ac:dyDescent="0.3">
      <c r="A324" s="32">
        <f>'Hlášení počtu přípojek - (s DS)'!I86</f>
        <v>1027</v>
      </c>
      <c r="B324" s="31" t="str">
        <f>'Hlášení počtu přípojek - (s DS)'!J86</f>
        <v>TV Puls</v>
      </c>
      <c r="C324" s="71">
        <f>'Hlášení počtu přípojek - (s DS)'!K86</f>
        <v>0</v>
      </c>
      <c r="D324" s="74">
        <f>'Hlášení počtu přípojek - (s DS)'!L86</f>
        <v>0</v>
      </c>
      <c r="E324" s="78">
        <f t="shared" ref="E324:E387" si="11">C324+D324</f>
        <v>0</v>
      </c>
      <c r="F324" s="80">
        <f t="shared" si="10"/>
        <v>0</v>
      </c>
    </row>
    <row r="325" spans="1:6" x14ac:dyDescent="0.3">
      <c r="A325" s="32">
        <f>'Hlášení počtu přípojek - (s DS)'!I87</f>
        <v>1176</v>
      </c>
      <c r="B325" s="31" t="str">
        <f>'Hlášení počtu přípojek - (s DS)'!J87</f>
        <v>TV Puls 2</v>
      </c>
      <c r="C325" s="71">
        <f>'Hlášení počtu přípojek - (s DS)'!K87</f>
        <v>0</v>
      </c>
      <c r="D325" s="74">
        <f>'Hlášení počtu přípojek - (s DS)'!L87</f>
        <v>0</v>
      </c>
      <c r="E325" s="78">
        <f t="shared" si="11"/>
        <v>0</v>
      </c>
      <c r="F325" s="80">
        <f t="shared" si="10"/>
        <v>0</v>
      </c>
    </row>
    <row r="326" spans="1:6" x14ac:dyDescent="0.3">
      <c r="A326" s="32">
        <f>'Hlášení počtu přípojek - (s DS)'!I88</f>
        <v>1029</v>
      </c>
      <c r="B326" s="31" t="str">
        <f>'Hlášení počtu přípojek - (s DS)'!J88</f>
        <v>TV Slovácko</v>
      </c>
      <c r="C326" s="71">
        <f>'Hlášení počtu přípojek - (s DS)'!K88</f>
        <v>0</v>
      </c>
      <c r="D326" s="74">
        <f>'Hlášení počtu přípojek - (s DS)'!L88</f>
        <v>0</v>
      </c>
      <c r="E326" s="78">
        <f t="shared" si="11"/>
        <v>0</v>
      </c>
      <c r="F326" s="80">
        <f t="shared" si="10"/>
        <v>0</v>
      </c>
    </row>
    <row r="327" spans="1:6" x14ac:dyDescent="0.3">
      <c r="A327" s="32">
        <f>'Hlášení počtu přípojek - (s DS)'!I89</f>
        <v>1030</v>
      </c>
      <c r="B327" s="31" t="str">
        <f>'Hlášení počtu přípojek - (s DS)'!J89</f>
        <v>TV Trwam</v>
      </c>
      <c r="C327" s="71">
        <f>'Hlášení počtu přípojek - (s DS)'!K89</f>
        <v>0</v>
      </c>
      <c r="D327" s="74">
        <f>'Hlášení počtu přípojek - (s DS)'!L89</f>
        <v>0</v>
      </c>
      <c r="E327" s="78">
        <f t="shared" si="11"/>
        <v>0</v>
      </c>
      <c r="F327" s="80">
        <f t="shared" si="10"/>
        <v>0</v>
      </c>
    </row>
    <row r="328" spans="1:6" x14ac:dyDescent="0.3">
      <c r="A328" s="32">
        <f>'Hlášení počtu přípojek - (s DS)'!I90</f>
        <v>1178</v>
      </c>
      <c r="B328" s="31" t="str">
        <f>'Hlášení počtu přípojek - (s DS)'!J90</f>
        <v>TV1000 Russkoe Kino</v>
      </c>
      <c r="C328" s="71">
        <f>'Hlášení počtu přípojek - (s DS)'!K90</f>
        <v>0</v>
      </c>
      <c r="D328" s="74">
        <f>'Hlášení počtu přípojek - (s DS)'!L90</f>
        <v>0</v>
      </c>
      <c r="E328" s="78">
        <f t="shared" si="11"/>
        <v>0</v>
      </c>
      <c r="F328" s="80">
        <f t="shared" si="10"/>
        <v>0</v>
      </c>
    </row>
    <row r="329" spans="1:6" x14ac:dyDescent="0.3">
      <c r="A329" s="32">
        <f>'Hlášení počtu přípojek - (s DS)'!I91</f>
        <v>1031</v>
      </c>
      <c r="B329" s="31" t="str">
        <f>'Hlášení počtu přípojek - (s DS)'!J91</f>
        <v>TV4</v>
      </c>
      <c r="C329" s="71">
        <f>'Hlášení počtu přípojek - (s DS)'!K91</f>
        <v>0</v>
      </c>
      <c r="D329" s="74">
        <f>'Hlášení počtu přípojek - (s DS)'!L91</f>
        <v>0</v>
      </c>
      <c r="E329" s="78">
        <f t="shared" si="11"/>
        <v>0</v>
      </c>
      <c r="F329" s="80">
        <f t="shared" si="10"/>
        <v>0</v>
      </c>
    </row>
    <row r="330" spans="1:6" x14ac:dyDescent="0.3">
      <c r="A330" s="32">
        <f>'Hlášení počtu přípojek - (s DS)'!I92</f>
        <v>1033</v>
      </c>
      <c r="B330" s="31" t="str">
        <f>'Hlášení počtu přípojek - (s DS)'!J92</f>
        <v>TVE International</v>
      </c>
      <c r="C330" s="71">
        <f>'Hlášení počtu přípojek - (s DS)'!K92</f>
        <v>0</v>
      </c>
      <c r="D330" s="74">
        <f>'Hlášení počtu přípojek - (s DS)'!L92</f>
        <v>0</v>
      </c>
      <c r="E330" s="78">
        <f t="shared" si="11"/>
        <v>0</v>
      </c>
      <c r="F330" s="80">
        <f t="shared" ref="F330:F393" si="12">IF(C330&gt;=D330,C330,D330)</f>
        <v>0</v>
      </c>
    </row>
    <row r="331" spans="1:6" x14ac:dyDescent="0.3">
      <c r="A331" s="32">
        <f>'Hlášení počtu přípojek - (s DS)'!I93</f>
        <v>1179</v>
      </c>
      <c r="B331" s="31" t="str">
        <f>'Hlášení počtu přípojek - (s DS)'!J93</f>
        <v>TV-Focus</v>
      </c>
      <c r="C331" s="71">
        <f>'Hlášení počtu přípojek - (s DS)'!K93</f>
        <v>0</v>
      </c>
      <c r="D331" s="74">
        <f>'Hlášení počtu přípojek - (s DS)'!L93</f>
        <v>0</v>
      </c>
      <c r="E331" s="78">
        <f t="shared" si="11"/>
        <v>0</v>
      </c>
      <c r="F331" s="80">
        <f t="shared" si="12"/>
        <v>0</v>
      </c>
    </row>
    <row r="332" spans="1:6" x14ac:dyDescent="0.3">
      <c r="A332" s="32">
        <f>'Hlášení počtu přípojek - (s DS)'!I94</f>
        <v>1034</v>
      </c>
      <c r="B332" s="31" t="str">
        <f>'Hlášení počtu přípojek - (s DS)'!J94</f>
        <v xml:space="preserve">TVN </v>
      </c>
      <c r="C332" s="71">
        <f>'Hlášení počtu přípojek - (s DS)'!K94</f>
        <v>0</v>
      </c>
      <c r="D332" s="74">
        <f>'Hlášení počtu přípojek - (s DS)'!L94</f>
        <v>0</v>
      </c>
      <c r="E332" s="78">
        <f t="shared" si="11"/>
        <v>0</v>
      </c>
      <c r="F332" s="80">
        <f t="shared" si="12"/>
        <v>0</v>
      </c>
    </row>
    <row r="333" spans="1:6" x14ac:dyDescent="0.3">
      <c r="A333" s="32">
        <f>'Hlášení počtu přípojek - (s DS)'!I95</f>
        <v>1036</v>
      </c>
      <c r="B333" s="31" t="str">
        <f>'Hlášení počtu přípojek - (s DS)'!J95</f>
        <v>TVN Siedem</v>
      </c>
      <c r="C333" s="71">
        <f>'Hlášení počtu přípojek - (s DS)'!K95</f>
        <v>0</v>
      </c>
      <c r="D333" s="74">
        <f>'Hlášení počtu přípojek - (s DS)'!L95</f>
        <v>0</v>
      </c>
      <c r="E333" s="78">
        <f t="shared" si="11"/>
        <v>0</v>
      </c>
      <c r="F333" s="80">
        <f t="shared" si="12"/>
        <v>0</v>
      </c>
    </row>
    <row r="334" spans="1:6" x14ac:dyDescent="0.3">
      <c r="A334" s="32">
        <f>'Hlášení počtu přípojek - (s DS)'!I96</f>
        <v>1037</v>
      </c>
      <c r="B334" s="31" t="str">
        <f>'Hlášení počtu přípojek - (s DS)'!J96</f>
        <v>TVP 1</v>
      </c>
      <c r="C334" s="71">
        <f>'Hlášení počtu přípojek - (s DS)'!K96</f>
        <v>0</v>
      </c>
      <c r="D334" s="74">
        <f>'Hlášení počtu přípojek - (s DS)'!L96</f>
        <v>0</v>
      </c>
      <c r="E334" s="78">
        <f t="shared" si="11"/>
        <v>0</v>
      </c>
      <c r="F334" s="80">
        <f t="shared" si="12"/>
        <v>0</v>
      </c>
    </row>
    <row r="335" spans="1:6" x14ac:dyDescent="0.3">
      <c r="A335" s="32">
        <f>'Hlášení počtu přípojek - (s DS)'!I97</f>
        <v>1038</v>
      </c>
      <c r="B335" s="31" t="str">
        <f>'Hlášení počtu přípojek - (s DS)'!J97</f>
        <v>TVP 2</v>
      </c>
      <c r="C335" s="71">
        <f>'Hlášení počtu přípojek - (s DS)'!K97</f>
        <v>0</v>
      </c>
      <c r="D335" s="74">
        <f>'Hlášení počtu přípojek - (s DS)'!L97</f>
        <v>0</v>
      </c>
      <c r="E335" s="78">
        <f t="shared" si="11"/>
        <v>0</v>
      </c>
      <c r="F335" s="80">
        <f t="shared" si="12"/>
        <v>0</v>
      </c>
    </row>
    <row r="336" spans="1:6" x14ac:dyDescent="0.3">
      <c r="A336" s="32">
        <f>'Hlášení počtu přípojek - (s DS)'!I98</f>
        <v>1039</v>
      </c>
      <c r="B336" s="31" t="str">
        <f>'Hlášení počtu přípojek - (s DS)'!J98</f>
        <v>TVP 3</v>
      </c>
      <c r="C336" s="71">
        <f>'Hlášení počtu přípojek - (s DS)'!K98</f>
        <v>0</v>
      </c>
      <c r="D336" s="74">
        <f>'Hlášení počtu přípojek - (s DS)'!L98</f>
        <v>0</v>
      </c>
      <c r="E336" s="78">
        <f t="shared" si="11"/>
        <v>0</v>
      </c>
      <c r="F336" s="80">
        <f t="shared" si="12"/>
        <v>0</v>
      </c>
    </row>
    <row r="337" spans="1:6" x14ac:dyDescent="0.3">
      <c r="A337" s="32">
        <f>'Hlášení počtu přípojek - (s DS)'!I99</f>
        <v>1040</v>
      </c>
      <c r="B337" s="31" t="str">
        <f>'Hlášení počtu přípojek - (s DS)'!J99</f>
        <v>TVP ABC</v>
      </c>
      <c r="C337" s="71">
        <f>'Hlášení počtu přípojek - (s DS)'!K99</f>
        <v>0</v>
      </c>
      <c r="D337" s="74">
        <f>'Hlášení počtu přípojek - (s DS)'!L99</f>
        <v>0</v>
      </c>
      <c r="E337" s="78">
        <f t="shared" si="11"/>
        <v>0</v>
      </c>
      <c r="F337" s="80">
        <f t="shared" si="12"/>
        <v>0</v>
      </c>
    </row>
    <row r="338" spans="1:6" x14ac:dyDescent="0.3">
      <c r="A338" s="32">
        <f>'Hlášení počtu přípojek - (s DS)'!I100</f>
        <v>1041</v>
      </c>
      <c r="B338" s="31" t="str">
        <f>'Hlášení počtu přípojek - (s DS)'!J100</f>
        <v>TVP Historia</v>
      </c>
      <c r="C338" s="71">
        <f>'Hlášení počtu přípojek - (s DS)'!K100</f>
        <v>0</v>
      </c>
      <c r="D338" s="74">
        <f>'Hlášení počtu přípojek - (s DS)'!L100</f>
        <v>0</v>
      </c>
      <c r="E338" s="78">
        <f t="shared" si="11"/>
        <v>0</v>
      </c>
      <c r="F338" s="80">
        <f t="shared" si="12"/>
        <v>0</v>
      </c>
    </row>
    <row r="339" spans="1:6" x14ac:dyDescent="0.3">
      <c r="A339" s="32">
        <f>'Hlášení počtu přípojek - (s DS)'!I101</f>
        <v>1042</v>
      </c>
      <c r="B339" s="31" t="str">
        <f>'Hlášení počtu přípojek - (s DS)'!J101</f>
        <v>TVP Info</v>
      </c>
      <c r="C339" s="71">
        <f>'Hlášení počtu přípojek - (s DS)'!K101</f>
        <v>0</v>
      </c>
      <c r="D339" s="74">
        <f>'Hlášení počtu přípojek - (s DS)'!L101</f>
        <v>0</v>
      </c>
      <c r="E339" s="78">
        <f t="shared" si="11"/>
        <v>0</v>
      </c>
      <c r="F339" s="80">
        <f t="shared" si="12"/>
        <v>0</v>
      </c>
    </row>
    <row r="340" spans="1:6" x14ac:dyDescent="0.3">
      <c r="A340" s="32">
        <f>'Hlášení počtu přípojek - (s DS)'!I102</f>
        <v>1043</v>
      </c>
      <c r="B340" s="31" t="str">
        <f>'Hlášení počtu přípojek - (s DS)'!J102</f>
        <v>TVP Katowice</v>
      </c>
      <c r="C340" s="71">
        <f>'Hlášení počtu přípojek - (s DS)'!K102</f>
        <v>0</v>
      </c>
      <c r="D340" s="74">
        <f>'Hlášení počtu přípojek - (s DS)'!L102</f>
        <v>0</v>
      </c>
      <c r="E340" s="78">
        <f t="shared" si="11"/>
        <v>0</v>
      </c>
      <c r="F340" s="80">
        <f t="shared" si="12"/>
        <v>0</v>
      </c>
    </row>
    <row r="341" spans="1:6" x14ac:dyDescent="0.3">
      <c r="A341" s="32">
        <f>'Hlášení počtu přípojek - (s DS)'!I103</f>
        <v>1044</v>
      </c>
      <c r="B341" s="31" t="str">
        <f>'Hlášení počtu přípojek - (s DS)'!J103</f>
        <v>TVP Kultura</v>
      </c>
      <c r="C341" s="71">
        <f>'Hlášení počtu přípojek - (s DS)'!K103</f>
        <v>0</v>
      </c>
      <c r="D341" s="74">
        <f>'Hlášení počtu přípojek - (s DS)'!L103</f>
        <v>0</v>
      </c>
      <c r="E341" s="78">
        <f t="shared" si="11"/>
        <v>0</v>
      </c>
      <c r="F341" s="80">
        <f t="shared" si="12"/>
        <v>0</v>
      </c>
    </row>
    <row r="342" spans="1:6" x14ac:dyDescent="0.3">
      <c r="A342" s="32">
        <f>'Hlášení počtu přípojek - (s DS)'!I104</f>
        <v>1045</v>
      </c>
      <c r="B342" s="31" t="str">
        <f>'Hlášení počtu přípojek - (s DS)'!J104</f>
        <v>TVP Rozrywka</v>
      </c>
      <c r="C342" s="71">
        <f>'Hlášení počtu přípojek - (s DS)'!K104</f>
        <v>0</v>
      </c>
      <c r="D342" s="74">
        <f>'Hlášení počtu přípojek - (s DS)'!L104</f>
        <v>0</v>
      </c>
      <c r="E342" s="78">
        <f t="shared" si="11"/>
        <v>0</v>
      </c>
      <c r="F342" s="80">
        <f t="shared" si="12"/>
        <v>0</v>
      </c>
    </row>
    <row r="343" spans="1:6" x14ac:dyDescent="0.3">
      <c r="A343" s="32">
        <f>'Hlášení počtu přípojek - (s DS)'!I105</f>
        <v>1046</v>
      </c>
      <c r="B343" s="31" t="str">
        <f>'Hlášení počtu přípojek - (s DS)'!J105</f>
        <v>TVP Sport</v>
      </c>
      <c r="C343" s="71">
        <f>'Hlášení počtu přípojek - (s DS)'!K105</f>
        <v>0</v>
      </c>
      <c r="D343" s="74">
        <f>'Hlášení počtu přípojek - (s DS)'!L105</f>
        <v>0</v>
      </c>
      <c r="E343" s="78">
        <f t="shared" si="11"/>
        <v>0</v>
      </c>
      <c r="F343" s="80">
        <f t="shared" si="12"/>
        <v>0</v>
      </c>
    </row>
    <row r="344" spans="1:6" x14ac:dyDescent="0.3">
      <c r="A344" s="32">
        <f>'Hlášení počtu přípojek - (s DS)'!I106</f>
        <v>1217</v>
      </c>
      <c r="B344" s="31" t="str">
        <f>'Hlášení počtu přípojek - (s DS)'!J106</f>
        <v>TVS</v>
      </c>
      <c r="C344" s="71">
        <f>'Hlášení počtu přípojek - (s DS)'!K106</f>
        <v>0</v>
      </c>
      <c r="D344" s="74">
        <f>'Hlášení počtu přípojek - (s DS)'!L106</f>
        <v>0</v>
      </c>
      <c r="E344" s="78">
        <f t="shared" si="11"/>
        <v>0</v>
      </c>
      <c r="F344" s="80">
        <f t="shared" si="12"/>
        <v>0</v>
      </c>
    </row>
    <row r="345" spans="1:6" x14ac:dyDescent="0.3">
      <c r="A345" s="32">
        <f>'Hlášení počtu přípojek - (s DS)'!I107</f>
        <v>1182</v>
      </c>
      <c r="B345" s="31" t="str">
        <f>'Hlášení počtu přípojek - (s DS)'!J107</f>
        <v>Ukraine 24</v>
      </c>
      <c r="C345" s="71">
        <f>'Hlášení počtu přípojek - (s DS)'!K107</f>
        <v>0</v>
      </c>
      <c r="D345" s="74">
        <f>'Hlášení počtu přípojek - (s DS)'!L107</f>
        <v>0</v>
      </c>
      <c r="E345" s="78">
        <f t="shared" si="11"/>
        <v>0</v>
      </c>
      <c r="F345" s="80">
        <f t="shared" si="12"/>
        <v>0</v>
      </c>
    </row>
    <row r="346" spans="1:6" x14ac:dyDescent="0.3">
      <c r="A346" s="32">
        <f>'Hlášení počtu přípojek - (s DS)'!I108</f>
        <v>1183</v>
      </c>
      <c r="B346" s="31" t="str">
        <f>'Hlášení počtu přípojek - (s DS)'!J108</f>
        <v>Unire Sat</v>
      </c>
      <c r="C346" s="71">
        <f>'Hlášení počtu přípojek - (s DS)'!K108</f>
        <v>0</v>
      </c>
      <c r="D346" s="74">
        <f>'Hlášení počtu přípojek - (s DS)'!L108</f>
        <v>0</v>
      </c>
      <c r="E346" s="78">
        <f t="shared" si="11"/>
        <v>0</v>
      </c>
      <c r="F346" s="80">
        <f t="shared" si="12"/>
        <v>0</v>
      </c>
    </row>
    <row r="347" spans="1:6" x14ac:dyDescent="0.3">
      <c r="A347" s="32">
        <f>'Hlášení počtu přípojek - (s DS)'!I109</f>
        <v>1047</v>
      </c>
      <c r="B347" s="31" t="str">
        <f>'Hlášení počtu přípojek - (s DS)'!J109</f>
        <v>Universal Channel</v>
      </c>
      <c r="C347" s="71">
        <f>'Hlášení počtu přípojek - (s DS)'!K109</f>
        <v>0</v>
      </c>
      <c r="D347" s="74">
        <f>'Hlášení počtu přípojek - (s DS)'!L109</f>
        <v>0</v>
      </c>
      <c r="E347" s="78">
        <f t="shared" si="11"/>
        <v>0</v>
      </c>
      <c r="F347" s="80">
        <f t="shared" si="12"/>
        <v>0</v>
      </c>
    </row>
    <row r="348" spans="1:6" x14ac:dyDescent="0.3">
      <c r="A348" s="32">
        <f>'Hlášení počtu přípojek - (s DS)'!I110</f>
        <v>1184</v>
      </c>
      <c r="B348" s="31" t="str">
        <f>'Hlášení počtu přípojek - (s DS)'!J110</f>
        <v>UP Network</v>
      </c>
      <c r="C348" s="71">
        <f>'Hlášení počtu přípojek - (s DS)'!K110</f>
        <v>0</v>
      </c>
      <c r="D348" s="74">
        <f>'Hlášení počtu přípojek - (s DS)'!L110</f>
        <v>0</v>
      </c>
      <c r="E348" s="78">
        <f t="shared" si="11"/>
        <v>0</v>
      </c>
      <c r="F348" s="80">
        <f t="shared" si="12"/>
        <v>0</v>
      </c>
    </row>
    <row r="349" spans="1:6" x14ac:dyDescent="0.3">
      <c r="A349" s="32">
        <f>'Hlášení počtu přípojek - (s DS)'!I111</f>
        <v>1185</v>
      </c>
      <c r="B349" s="31" t="str">
        <f>'Hlášení počtu přípojek - (s DS)'!J111</f>
        <v>UPC Show</v>
      </c>
      <c r="C349" s="71">
        <f>'Hlášení počtu přípojek - (s DS)'!K111</f>
        <v>0</v>
      </c>
      <c r="D349" s="74">
        <f>'Hlášení počtu přípojek - (s DS)'!L111</f>
        <v>0</v>
      </c>
      <c r="E349" s="78">
        <f t="shared" si="11"/>
        <v>0</v>
      </c>
      <c r="F349" s="80">
        <f t="shared" si="12"/>
        <v>0</v>
      </c>
    </row>
    <row r="350" spans="1:6" x14ac:dyDescent="0.3">
      <c r="A350" s="32">
        <f>'Hlášení počtu přípojek - (s DS)'!I112</f>
        <v>1218</v>
      </c>
      <c r="B350" s="31" t="str">
        <f>'Hlášení počtu přípojek - (s DS)'!J112</f>
        <v>uTV</v>
      </c>
      <c r="C350" s="71">
        <f>'Hlášení počtu přípojek - (s DS)'!K112</f>
        <v>0</v>
      </c>
      <c r="D350" s="74">
        <f>'Hlášení počtu přípojek - (s DS)'!L112</f>
        <v>0</v>
      </c>
      <c r="E350" s="78">
        <f t="shared" si="11"/>
        <v>0</v>
      </c>
      <c r="F350" s="80">
        <f t="shared" si="12"/>
        <v>0</v>
      </c>
    </row>
    <row r="351" spans="1:6" x14ac:dyDescent="0.3">
      <c r="A351" s="32">
        <f>'Hlášení počtu přípojek - (s DS)'!I113</f>
        <v>1186</v>
      </c>
      <c r="B351" s="31" t="str">
        <f>'Hlášení počtu přípojek - (s DS)'!J113</f>
        <v>V1</v>
      </c>
      <c r="C351" s="71">
        <f>'Hlášení počtu přípojek - (s DS)'!K113</f>
        <v>0</v>
      </c>
      <c r="D351" s="74">
        <f>'Hlášení počtu přípojek - (s DS)'!L113</f>
        <v>0</v>
      </c>
      <c r="E351" s="78">
        <f t="shared" si="11"/>
        <v>0</v>
      </c>
      <c r="F351" s="80">
        <f t="shared" si="12"/>
        <v>0</v>
      </c>
    </row>
    <row r="352" spans="1:6" x14ac:dyDescent="0.3">
      <c r="A352" s="32">
        <f>'Hlášení počtu přípojek - (s DS)'!I114</f>
        <v>1049</v>
      </c>
      <c r="B352" s="31" t="str">
        <f>'Hlášení počtu přípojek - (s DS)'!J114</f>
        <v>VH 1</v>
      </c>
      <c r="C352" s="71">
        <f>'Hlášení počtu přípojek - (s DS)'!K114</f>
        <v>0</v>
      </c>
      <c r="D352" s="74">
        <f>'Hlášení počtu přípojek - (s DS)'!L114</f>
        <v>0</v>
      </c>
      <c r="E352" s="78">
        <f t="shared" si="11"/>
        <v>0</v>
      </c>
      <c r="F352" s="80">
        <f t="shared" si="12"/>
        <v>0</v>
      </c>
    </row>
    <row r="353" spans="1:6" x14ac:dyDescent="0.3">
      <c r="A353" s="32">
        <f>'Hlášení počtu přípojek - (s DS)'!I115</f>
        <v>1050</v>
      </c>
      <c r="B353" s="31" t="str">
        <f>'Hlášení počtu přípojek - (s DS)'!J115</f>
        <v>VH 1 Classic</v>
      </c>
      <c r="C353" s="71">
        <f>'Hlášení počtu přípojek - (s DS)'!K115</f>
        <v>0</v>
      </c>
      <c r="D353" s="74">
        <f>'Hlášení počtu přípojek - (s DS)'!L115</f>
        <v>0</v>
      </c>
      <c r="E353" s="78">
        <f t="shared" si="11"/>
        <v>0</v>
      </c>
      <c r="F353" s="80">
        <f t="shared" si="12"/>
        <v>0</v>
      </c>
    </row>
    <row r="354" spans="1:6" x14ac:dyDescent="0.3">
      <c r="A354" s="32">
        <f>'Hlášení počtu přípojek - (s DS)'!I116</f>
        <v>1051</v>
      </c>
      <c r="B354" s="31" t="str">
        <f>'Hlášení počtu přípojek - (s DS)'!J116</f>
        <v>VH 1 Europe</v>
      </c>
      <c r="C354" s="71">
        <f>'Hlášení počtu přípojek - (s DS)'!K116</f>
        <v>0</v>
      </c>
      <c r="D354" s="74">
        <f>'Hlášení počtu přípojek - (s DS)'!L116</f>
        <v>0</v>
      </c>
      <c r="E354" s="78">
        <f t="shared" si="11"/>
        <v>0</v>
      </c>
      <c r="F354" s="80">
        <f t="shared" si="12"/>
        <v>0</v>
      </c>
    </row>
    <row r="355" spans="1:6" x14ac:dyDescent="0.3">
      <c r="A355" s="32">
        <f>'Hlášení počtu přípojek - (s DS)'!I117</f>
        <v>1052</v>
      </c>
      <c r="B355" s="31" t="str">
        <f>'Hlášení počtu přípojek - (s DS)'!J117</f>
        <v>Viasat Explorer</v>
      </c>
      <c r="C355" s="71">
        <f>'Hlášení počtu přípojek - (s DS)'!K117</f>
        <v>0</v>
      </c>
      <c r="D355" s="74">
        <f>'Hlášení počtu přípojek - (s DS)'!L117</f>
        <v>0</v>
      </c>
      <c r="E355" s="78">
        <f t="shared" si="11"/>
        <v>0</v>
      </c>
      <c r="F355" s="80">
        <f t="shared" si="12"/>
        <v>0</v>
      </c>
    </row>
    <row r="356" spans="1:6" x14ac:dyDescent="0.3">
      <c r="A356" s="32">
        <f>'Hlášení počtu přípojek - (s DS)'!I118</f>
        <v>1053</v>
      </c>
      <c r="B356" s="31" t="str">
        <f>'Hlášení počtu přípojek - (s DS)'!J118</f>
        <v>Viasat Explorer/Spice</v>
      </c>
      <c r="C356" s="71">
        <f>'Hlášení počtu přípojek - (s DS)'!K118</f>
        <v>0</v>
      </c>
      <c r="D356" s="74">
        <f>'Hlášení počtu přípojek - (s DS)'!L118</f>
        <v>0</v>
      </c>
      <c r="E356" s="78">
        <f t="shared" si="11"/>
        <v>0</v>
      </c>
      <c r="F356" s="80">
        <f t="shared" si="12"/>
        <v>0</v>
      </c>
    </row>
    <row r="357" spans="1:6" x14ac:dyDescent="0.3">
      <c r="A357" s="32">
        <f>'Hlášení počtu přípojek - (s DS)'!I119</f>
        <v>1054</v>
      </c>
      <c r="B357" s="31" t="str">
        <f>'Hlášení počtu přípojek - (s DS)'!J119</f>
        <v>Viasat History</v>
      </c>
      <c r="C357" s="71">
        <f>'Hlášení počtu přípojek - (s DS)'!K119</f>
        <v>0</v>
      </c>
      <c r="D357" s="74">
        <f>'Hlášení počtu přípojek - (s DS)'!L119</f>
        <v>0</v>
      </c>
      <c r="E357" s="78">
        <f t="shared" si="11"/>
        <v>0</v>
      </c>
      <c r="F357" s="80">
        <f t="shared" si="12"/>
        <v>0</v>
      </c>
    </row>
    <row r="358" spans="1:6" x14ac:dyDescent="0.3">
      <c r="A358" s="32">
        <f>'Hlášení počtu přípojek - (s DS)'!I120</f>
        <v>1055</v>
      </c>
      <c r="B358" s="31" t="str">
        <f>'Hlášení počtu přípojek - (s DS)'!J120</f>
        <v>Viasat Nature</v>
      </c>
      <c r="C358" s="71">
        <f>'Hlášení počtu přípojek - (s DS)'!K120</f>
        <v>0</v>
      </c>
      <c r="D358" s="74">
        <f>'Hlášení počtu přípojek - (s DS)'!L120</f>
        <v>0</v>
      </c>
      <c r="E358" s="78">
        <f t="shared" si="11"/>
        <v>0</v>
      </c>
      <c r="F358" s="80">
        <f t="shared" si="12"/>
        <v>0</v>
      </c>
    </row>
    <row r="359" spans="1:6" x14ac:dyDescent="0.3">
      <c r="A359" s="32">
        <f>'Hlášení počtu přípojek - (s DS)'!I121</f>
        <v>1061</v>
      </c>
      <c r="B359" s="31" t="str">
        <f>'Hlášení počtu přípojek - (s DS)'!J121</f>
        <v>VOX</v>
      </c>
      <c r="C359" s="71">
        <f>'Hlášení počtu přípojek - (s DS)'!K121</f>
        <v>0</v>
      </c>
      <c r="D359" s="74">
        <f>'Hlášení počtu přípojek - (s DS)'!L121</f>
        <v>0</v>
      </c>
      <c r="E359" s="78">
        <f t="shared" si="11"/>
        <v>0</v>
      </c>
      <c r="F359" s="80">
        <f t="shared" si="12"/>
        <v>0</v>
      </c>
    </row>
    <row r="360" spans="1:6" x14ac:dyDescent="0.3">
      <c r="A360" s="32">
        <f>'Hlášení počtu přípojek - (s DS)'!I122</f>
        <v>1062</v>
      </c>
      <c r="B360" s="31" t="str">
        <f>'Hlášení počtu přípojek - (s DS)'!J122</f>
        <v>Vremja</v>
      </c>
      <c r="C360" s="71">
        <f>'Hlášení počtu přípojek - (s DS)'!K122</f>
        <v>0</v>
      </c>
      <c r="D360" s="74">
        <f>'Hlášení počtu přípojek - (s DS)'!L122</f>
        <v>0</v>
      </c>
      <c r="E360" s="78">
        <f t="shared" si="11"/>
        <v>0</v>
      </c>
      <c r="F360" s="80">
        <f t="shared" si="12"/>
        <v>0</v>
      </c>
    </row>
    <row r="361" spans="1:6" x14ac:dyDescent="0.3">
      <c r="A361" s="32">
        <f>'Hlášení počtu přípojek - (s DS)'!I123</f>
        <v>1187</v>
      </c>
      <c r="B361" s="31" t="str">
        <f>'Hlášení počtu přípojek - (s DS)'!J123</f>
        <v>VTV1</v>
      </c>
      <c r="C361" s="71">
        <f>'Hlášení počtu přípojek - (s DS)'!K123</f>
        <v>0</v>
      </c>
      <c r="D361" s="74">
        <f>'Hlášení počtu přípojek - (s DS)'!L123</f>
        <v>0</v>
      </c>
      <c r="E361" s="78">
        <f t="shared" si="11"/>
        <v>0</v>
      </c>
      <c r="F361" s="80">
        <f t="shared" si="12"/>
        <v>0</v>
      </c>
    </row>
    <row r="362" spans="1:6" x14ac:dyDescent="0.3">
      <c r="A362" s="32">
        <f>'Hlášení počtu přípojek - (s DS)'!I124</f>
        <v>1188</v>
      </c>
      <c r="B362" s="31" t="str">
        <f>'Hlášení počtu přípojek - (s DS)'!J124</f>
        <v>VTV3</v>
      </c>
      <c r="C362" s="71">
        <f>'Hlášení počtu přípojek - (s DS)'!K124</f>
        <v>0</v>
      </c>
      <c r="D362" s="74">
        <f>'Hlášení počtu přípojek - (s DS)'!L124</f>
        <v>0</v>
      </c>
      <c r="E362" s="78">
        <f t="shared" si="11"/>
        <v>0</v>
      </c>
      <c r="F362" s="80">
        <f t="shared" si="12"/>
        <v>0</v>
      </c>
    </row>
    <row r="363" spans="1:6" x14ac:dyDescent="0.3">
      <c r="A363" s="32">
        <f>'Hlášení počtu přípojek - (s DS)'!I125</f>
        <v>1064</v>
      </c>
      <c r="B363" s="31" t="str">
        <f>'Hlášení počtu přípojek - (s DS)'!J125</f>
        <v>WAU</v>
      </c>
      <c r="C363" s="71">
        <f>'Hlášení počtu přípojek - (s DS)'!K125</f>
        <v>0</v>
      </c>
      <c r="D363" s="74">
        <f>'Hlášení počtu přípojek - (s DS)'!L125</f>
        <v>0</v>
      </c>
      <c r="E363" s="78">
        <f t="shared" si="11"/>
        <v>0</v>
      </c>
      <c r="F363" s="80">
        <f t="shared" si="12"/>
        <v>0</v>
      </c>
    </row>
    <row r="364" spans="1:6" x14ac:dyDescent="0.3">
      <c r="A364" s="32">
        <f>'Hlášení počtu přípojek - (s DS)'!I126</f>
        <v>1240</v>
      </c>
      <c r="B364" s="31" t="str">
        <f>'Hlášení počtu přípojek - (s DS)'!J126</f>
        <v>WDR</v>
      </c>
      <c r="C364" s="71">
        <f>'Hlášení počtu přípojek - (s DS)'!K126</f>
        <v>0</v>
      </c>
      <c r="D364" s="74">
        <f>'Hlášení počtu přípojek - (s DS)'!L126</f>
        <v>0</v>
      </c>
      <c r="E364" s="78">
        <f t="shared" si="11"/>
        <v>0</v>
      </c>
      <c r="F364" s="80">
        <f t="shared" si="12"/>
        <v>0</v>
      </c>
    </row>
    <row r="365" spans="1:6" x14ac:dyDescent="0.3">
      <c r="A365" s="32">
        <f>'Hlášení počtu přípojek - (s DS)'!I127</f>
        <v>1190</v>
      </c>
      <c r="B365" s="31" t="str">
        <f>'Hlášení počtu přípojek - (s DS)'!J127</f>
        <v>World Fashion Channel</v>
      </c>
      <c r="C365" s="71">
        <f>'Hlášení počtu přípojek - (s DS)'!K127</f>
        <v>0</v>
      </c>
      <c r="D365" s="74">
        <f>'Hlášení počtu přípojek - (s DS)'!L127</f>
        <v>0</v>
      </c>
      <c r="E365" s="78">
        <f t="shared" si="11"/>
        <v>0</v>
      </c>
      <c r="F365" s="80">
        <f t="shared" si="12"/>
        <v>0</v>
      </c>
    </row>
    <row r="366" spans="1:6" x14ac:dyDescent="0.3">
      <c r="A366" s="32">
        <f>'Hlášení počtu přípojek - (s DS)'!I128</f>
        <v>1191</v>
      </c>
      <c r="B366" s="31" t="str">
        <f>'Hlášení počtu přípojek - (s DS)'!J128</f>
        <v>X-MO</v>
      </c>
      <c r="C366" s="71">
        <f>'Hlášení počtu přípojek - (s DS)'!K128</f>
        <v>0</v>
      </c>
      <c r="D366" s="74">
        <f>'Hlášení počtu přípojek - (s DS)'!L128</f>
        <v>0</v>
      </c>
      <c r="E366" s="78">
        <f t="shared" si="11"/>
        <v>0</v>
      </c>
      <c r="F366" s="80">
        <f t="shared" si="12"/>
        <v>0</v>
      </c>
    </row>
    <row r="367" spans="1:6" x14ac:dyDescent="0.3">
      <c r="A367" s="32">
        <f>'Hlášení počtu přípojek - (s DS)'!I129</f>
        <v>1193</v>
      </c>
      <c r="B367" s="31" t="str">
        <f>'Hlášení počtu přípojek - (s DS)'!J129</f>
        <v>ZAK TV</v>
      </c>
      <c r="C367" s="71">
        <f>'Hlášení počtu přípojek - (s DS)'!K129</f>
        <v>0</v>
      </c>
      <c r="D367" s="74">
        <f>'Hlášení počtu přípojek - (s DS)'!L129</f>
        <v>0</v>
      </c>
      <c r="E367" s="78">
        <f t="shared" si="11"/>
        <v>0</v>
      </c>
      <c r="F367" s="80">
        <f t="shared" si="12"/>
        <v>0</v>
      </c>
    </row>
    <row r="368" spans="1:6" x14ac:dyDescent="0.3">
      <c r="A368" s="32">
        <f>'Hlášení počtu přípojek - (s DS)'!I130</f>
        <v>1068</v>
      </c>
      <c r="B368" s="31" t="str">
        <f>'Hlášení počtu přípojek - (s DS)'!J130</f>
        <v>ZDF</v>
      </c>
      <c r="C368" s="71">
        <f>'Hlášení počtu přípojek - (s DS)'!K130</f>
        <v>0</v>
      </c>
      <c r="D368" s="74">
        <f>'Hlášení počtu přípojek - (s DS)'!L130</f>
        <v>0</v>
      </c>
      <c r="E368" s="78">
        <f t="shared" si="11"/>
        <v>0</v>
      </c>
      <c r="F368" s="80">
        <f t="shared" si="12"/>
        <v>0</v>
      </c>
    </row>
    <row r="369" spans="1:8" x14ac:dyDescent="0.3">
      <c r="A369" s="32">
        <f>'Hlášení počtu přípojek - (s DS)'!I131</f>
        <v>1069</v>
      </c>
      <c r="B369" s="31" t="str">
        <f>'Hlášení počtu přípojek - (s DS)'!J131</f>
        <v>ZDF doku</v>
      </c>
      <c r="C369" s="71">
        <f>'Hlášení počtu přípojek - (s DS)'!K131</f>
        <v>0</v>
      </c>
      <c r="D369" s="74">
        <f>'Hlášení počtu přípojek - (s DS)'!L131</f>
        <v>0</v>
      </c>
      <c r="E369" s="78">
        <f t="shared" si="11"/>
        <v>0</v>
      </c>
      <c r="F369" s="80">
        <f t="shared" si="12"/>
        <v>0</v>
      </c>
    </row>
    <row r="370" spans="1:8" x14ac:dyDescent="0.3">
      <c r="A370" s="32">
        <f>'Hlášení počtu přípojek - (s DS)'!I132</f>
        <v>1070</v>
      </c>
      <c r="B370" s="31" t="str">
        <f>'Hlášení počtu přípojek - (s DS)'!J132</f>
        <v>ZDF info</v>
      </c>
      <c r="C370" s="71">
        <f>'Hlášení počtu přípojek - (s DS)'!K132</f>
        <v>0</v>
      </c>
      <c r="D370" s="74">
        <f>'Hlášení počtu přípojek - (s DS)'!L132</f>
        <v>0</v>
      </c>
      <c r="E370" s="78">
        <f t="shared" si="11"/>
        <v>0</v>
      </c>
      <c r="F370" s="80">
        <f t="shared" si="12"/>
        <v>0</v>
      </c>
    </row>
    <row r="371" spans="1:8" x14ac:dyDescent="0.3">
      <c r="A371" s="32">
        <f>'Hlášení počtu přípojek - (s DS)'!I133</f>
        <v>1072</v>
      </c>
      <c r="B371" s="31" t="str">
        <f>'Hlášení počtu přípojek - (s DS)'!J133</f>
        <v>ZDF neo</v>
      </c>
      <c r="C371" s="71">
        <f>'Hlášení počtu přípojek - (s DS)'!K133</f>
        <v>0</v>
      </c>
      <c r="D371" s="74">
        <f>'Hlášení počtu přípojek - (s DS)'!L133</f>
        <v>0</v>
      </c>
      <c r="E371" s="78">
        <f t="shared" si="11"/>
        <v>0</v>
      </c>
      <c r="F371" s="80">
        <f t="shared" si="12"/>
        <v>0</v>
      </c>
    </row>
    <row r="372" spans="1:8" x14ac:dyDescent="0.3">
      <c r="A372" s="32">
        <f>'Hlášení počtu přípojek - (s DS)'!I134</f>
        <v>1241</v>
      </c>
      <c r="B372" s="31" t="str">
        <f>'Hlášení počtu přípojek - (s DS)'!J134</f>
        <v>ZKTV</v>
      </c>
      <c r="C372" s="71">
        <f>'Hlášení počtu přípojek - (s DS)'!K134</f>
        <v>0</v>
      </c>
      <c r="D372" s="74">
        <f>'Hlášení počtu přípojek - (s DS)'!L134</f>
        <v>0</v>
      </c>
      <c r="E372" s="78">
        <f t="shared" si="11"/>
        <v>0</v>
      </c>
      <c r="F372" s="80">
        <f t="shared" si="12"/>
        <v>0</v>
      </c>
    </row>
    <row r="373" spans="1:8" x14ac:dyDescent="0.3">
      <c r="A373" s="32">
        <f>'Hlášení počtu přípojek - (s DS)'!I135</f>
        <v>963</v>
      </c>
      <c r="B373" s="31" t="str">
        <f>'Hlášení počtu přípojek - (s DS)'!J135</f>
        <v>Zone Reality</v>
      </c>
      <c r="C373" s="71">
        <f>'Hlášení počtu přípojek - (s DS)'!K135</f>
        <v>0</v>
      </c>
      <c r="D373" s="74">
        <f>'Hlášení počtu přípojek - (s DS)'!L135</f>
        <v>0</v>
      </c>
      <c r="E373" s="78">
        <f t="shared" si="11"/>
        <v>0</v>
      </c>
      <c r="F373" s="80">
        <f t="shared" si="12"/>
        <v>0</v>
      </c>
    </row>
    <row r="374" spans="1:8" x14ac:dyDescent="0.3">
      <c r="A374" s="34"/>
      <c r="B374" s="35">
        <f>'Hlášení počtu přípojek - (s DS)'!B140</f>
        <v>0</v>
      </c>
      <c r="C374" s="72">
        <f>'Hlášení počtu přípojek - (s DS)'!C140</f>
        <v>0</v>
      </c>
      <c r="D374" s="75">
        <f>'Hlášení počtu přípojek - (s DS)'!D140</f>
        <v>0</v>
      </c>
      <c r="E374" s="82">
        <f t="shared" si="11"/>
        <v>0</v>
      </c>
      <c r="F374" s="81">
        <f t="shared" si="12"/>
        <v>0</v>
      </c>
    </row>
    <row r="375" spans="1:8" x14ac:dyDescent="0.3">
      <c r="A375" s="34"/>
      <c r="B375" s="35">
        <f>'Hlášení počtu přípojek - (s DS)'!B141</f>
        <v>0</v>
      </c>
      <c r="C375" s="72">
        <f>'Hlášení počtu přípojek - (s DS)'!C141</f>
        <v>0</v>
      </c>
      <c r="D375" s="75">
        <f>'Hlášení počtu přípojek - (s DS)'!D141</f>
        <v>0</v>
      </c>
      <c r="E375" s="82">
        <f t="shared" si="11"/>
        <v>0</v>
      </c>
      <c r="F375" s="81">
        <f t="shared" si="12"/>
        <v>0</v>
      </c>
    </row>
    <row r="376" spans="1:8" x14ac:dyDescent="0.3">
      <c r="A376" s="34"/>
      <c r="B376" s="35">
        <f>'Hlášení počtu přípojek - (s DS)'!B142</f>
        <v>0</v>
      </c>
      <c r="C376" s="72">
        <f>'Hlášení počtu přípojek - (s DS)'!C142</f>
        <v>0</v>
      </c>
      <c r="D376" s="75">
        <f>'Hlášení počtu přípojek - (s DS)'!D142</f>
        <v>0</v>
      </c>
      <c r="E376" s="82">
        <f t="shared" si="11"/>
        <v>0</v>
      </c>
      <c r="F376" s="81">
        <f t="shared" si="12"/>
        <v>0</v>
      </c>
    </row>
    <row r="377" spans="1:8" x14ac:dyDescent="0.3">
      <c r="A377" s="34"/>
      <c r="B377" s="35">
        <f>'Hlášení počtu přípojek - (s DS)'!B143</f>
        <v>0</v>
      </c>
      <c r="C377" s="72">
        <f>'Hlášení počtu přípojek - (s DS)'!C143</f>
        <v>0</v>
      </c>
      <c r="D377" s="75">
        <f>'Hlášení počtu přípojek - (s DS)'!D143</f>
        <v>0</v>
      </c>
      <c r="E377" s="82">
        <f t="shared" si="11"/>
        <v>0</v>
      </c>
      <c r="F377" s="81">
        <f t="shared" si="12"/>
        <v>0</v>
      </c>
    </row>
    <row r="378" spans="1:8" x14ac:dyDescent="0.3">
      <c r="A378" s="34"/>
      <c r="B378" s="35">
        <f>'Hlášení počtu přípojek - (s DS)'!B144</f>
        <v>0</v>
      </c>
      <c r="C378" s="72">
        <f>'Hlášení počtu přípojek - (s DS)'!C144</f>
        <v>0</v>
      </c>
      <c r="D378" s="75">
        <f>'Hlášení počtu přípojek - (s DS)'!D144</f>
        <v>0</v>
      </c>
      <c r="E378" s="82">
        <f t="shared" si="11"/>
        <v>0</v>
      </c>
      <c r="F378" s="81">
        <f t="shared" si="12"/>
        <v>0</v>
      </c>
      <c r="H378" s="33"/>
    </row>
    <row r="379" spans="1:8" x14ac:dyDescent="0.3">
      <c r="A379" s="34"/>
      <c r="B379" s="35">
        <f>'Hlášení počtu přípojek - (s DS)'!B145</f>
        <v>0</v>
      </c>
      <c r="C379" s="72">
        <f>'Hlášení počtu přípojek - (s DS)'!C145</f>
        <v>0</v>
      </c>
      <c r="D379" s="75">
        <f>'Hlášení počtu přípojek - (s DS)'!D145</f>
        <v>0</v>
      </c>
      <c r="E379" s="82">
        <f t="shared" si="11"/>
        <v>0</v>
      </c>
      <c r="F379" s="81">
        <f t="shared" si="12"/>
        <v>0</v>
      </c>
      <c r="H379" s="33"/>
    </row>
    <row r="380" spans="1:8" x14ac:dyDescent="0.3">
      <c r="A380" s="34"/>
      <c r="B380" s="35">
        <f>'Hlášení počtu přípojek - (s DS)'!B146</f>
        <v>0</v>
      </c>
      <c r="C380" s="72">
        <f>'Hlášení počtu přípojek - (s DS)'!C146</f>
        <v>0</v>
      </c>
      <c r="D380" s="75">
        <f>'Hlášení počtu přípojek - (s DS)'!D146</f>
        <v>0</v>
      </c>
      <c r="E380" s="82">
        <f t="shared" si="11"/>
        <v>0</v>
      </c>
      <c r="F380" s="81">
        <f t="shared" si="12"/>
        <v>0</v>
      </c>
      <c r="H380" s="33"/>
    </row>
    <row r="381" spans="1:8" x14ac:dyDescent="0.3">
      <c r="A381" s="34"/>
      <c r="B381" s="35">
        <f>'Hlášení počtu přípojek - (s DS)'!B147</f>
        <v>0</v>
      </c>
      <c r="C381" s="72">
        <f>'Hlášení počtu přípojek - (s DS)'!C147</f>
        <v>0</v>
      </c>
      <c r="D381" s="75">
        <f>'Hlášení počtu přípojek - (s DS)'!D147</f>
        <v>0</v>
      </c>
      <c r="E381" s="82">
        <f t="shared" si="11"/>
        <v>0</v>
      </c>
      <c r="F381" s="81">
        <f t="shared" si="12"/>
        <v>0</v>
      </c>
      <c r="H381" s="33"/>
    </row>
    <row r="382" spans="1:8" x14ac:dyDescent="0.3">
      <c r="A382" s="34"/>
      <c r="B382" s="35">
        <f>'Hlášení počtu přípojek - (s DS)'!B148</f>
        <v>0</v>
      </c>
      <c r="C382" s="72">
        <f>'Hlášení počtu přípojek - (s DS)'!C148</f>
        <v>0</v>
      </c>
      <c r="D382" s="75">
        <f>'Hlášení počtu přípojek - (s DS)'!D148</f>
        <v>0</v>
      </c>
      <c r="E382" s="82">
        <f t="shared" si="11"/>
        <v>0</v>
      </c>
      <c r="F382" s="81">
        <f t="shared" si="12"/>
        <v>0</v>
      </c>
      <c r="H382" s="33"/>
    </row>
    <row r="383" spans="1:8" x14ac:dyDescent="0.3">
      <c r="A383" s="34"/>
      <c r="B383" s="35">
        <f>'Hlášení počtu přípojek - (s DS)'!B149</f>
        <v>0</v>
      </c>
      <c r="C383" s="72">
        <f>'Hlášení počtu přípojek - (s DS)'!C149</f>
        <v>0</v>
      </c>
      <c r="D383" s="75">
        <f>'Hlášení počtu přípojek - (s DS)'!D149</f>
        <v>0</v>
      </c>
      <c r="E383" s="82">
        <f t="shared" si="11"/>
        <v>0</v>
      </c>
      <c r="F383" s="81">
        <f t="shared" si="12"/>
        <v>0</v>
      </c>
    </row>
    <row r="384" spans="1:8" x14ac:dyDescent="0.3">
      <c r="A384" s="34"/>
      <c r="B384" s="35">
        <f>'Hlášení počtu přípojek - (s DS)'!F140</f>
        <v>0</v>
      </c>
      <c r="C384" s="72">
        <f>'Hlášení počtu přípojek - (s DS)'!G140</f>
        <v>0</v>
      </c>
      <c r="D384" s="75">
        <f>'Hlášení počtu přípojek - (s DS)'!H140</f>
        <v>0</v>
      </c>
      <c r="E384" s="82">
        <f t="shared" si="11"/>
        <v>0</v>
      </c>
      <c r="F384" s="81">
        <f t="shared" si="12"/>
        <v>0</v>
      </c>
    </row>
    <row r="385" spans="1:6" x14ac:dyDescent="0.3">
      <c r="A385" s="34"/>
      <c r="B385" s="35">
        <f>'Hlášení počtu přípojek - (s DS)'!F141</f>
        <v>0</v>
      </c>
      <c r="C385" s="72">
        <f>'Hlášení počtu přípojek - (s DS)'!G141</f>
        <v>0</v>
      </c>
      <c r="D385" s="75">
        <f>'Hlášení počtu přípojek - (s DS)'!H141</f>
        <v>0</v>
      </c>
      <c r="E385" s="82">
        <f t="shared" si="11"/>
        <v>0</v>
      </c>
      <c r="F385" s="81">
        <f t="shared" si="12"/>
        <v>0</v>
      </c>
    </row>
    <row r="386" spans="1:6" x14ac:dyDescent="0.3">
      <c r="A386" s="34"/>
      <c r="B386" s="35">
        <f>'Hlášení počtu přípojek - (s DS)'!F142</f>
        <v>0</v>
      </c>
      <c r="C386" s="72">
        <f>'Hlášení počtu přípojek - (s DS)'!G142</f>
        <v>0</v>
      </c>
      <c r="D386" s="75">
        <f>'Hlášení počtu přípojek - (s DS)'!H142</f>
        <v>0</v>
      </c>
      <c r="E386" s="82">
        <f t="shared" si="11"/>
        <v>0</v>
      </c>
      <c r="F386" s="81">
        <f t="shared" si="12"/>
        <v>0</v>
      </c>
    </row>
    <row r="387" spans="1:6" x14ac:dyDescent="0.3">
      <c r="A387" s="34"/>
      <c r="B387" s="35">
        <f>'Hlášení počtu přípojek - (s DS)'!F143</f>
        <v>0</v>
      </c>
      <c r="C387" s="72">
        <f>'Hlášení počtu přípojek - (s DS)'!G143</f>
        <v>0</v>
      </c>
      <c r="D387" s="75">
        <f>'Hlášení počtu přípojek - (s DS)'!H143</f>
        <v>0</v>
      </c>
      <c r="E387" s="82">
        <f t="shared" si="11"/>
        <v>0</v>
      </c>
      <c r="F387" s="81">
        <f t="shared" si="12"/>
        <v>0</v>
      </c>
    </row>
    <row r="388" spans="1:6" x14ac:dyDescent="0.3">
      <c r="A388" s="34"/>
      <c r="B388" s="35">
        <f>'Hlášení počtu přípojek - (s DS)'!F144</f>
        <v>0</v>
      </c>
      <c r="C388" s="72">
        <f>'Hlášení počtu přípojek - (s DS)'!G144</f>
        <v>0</v>
      </c>
      <c r="D388" s="75">
        <f>'Hlášení počtu přípojek - (s DS)'!H144</f>
        <v>0</v>
      </c>
      <c r="E388" s="82">
        <f t="shared" ref="E388:E403" si="13">C388+D388</f>
        <v>0</v>
      </c>
      <c r="F388" s="81">
        <f t="shared" si="12"/>
        <v>0</v>
      </c>
    </row>
    <row r="389" spans="1:6" x14ac:dyDescent="0.3">
      <c r="A389" s="34"/>
      <c r="B389" s="35">
        <f>'Hlášení počtu přípojek - (s DS)'!F145</f>
        <v>0</v>
      </c>
      <c r="C389" s="72">
        <f>'Hlášení počtu přípojek - (s DS)'!G145</f>
        <v>0</v>
      </c>
      <c r="D389" s="75">
        <f>'Hlášení počtu přípojek - (s DS)'!H145</f>
        <v>0</v>
      </c>
      <c r="E389" s="82">
        <f t="shared" si="13"/>
        <v>0</v>
      </c>
      <c r="F389" s="81">
        <f t="shared" si="12"/>
        <v>0</v>
      </c>
    </row>
    <row r="390" spans="1:6" x14ac:dyDescent="0.3">
      <c r="A390" s="34"/>
      <c r="B390" s="35">
        <f>'Hlášení počtu přípojek - (s DS)'!F146</f>
        <v>0</v>
      </c>
      <c r="C390" s="72">
        <f>'Hlášení počtu přípojek - (s DS)'!G146</f>
        <v>0</v>
      </c>
      <c r="D390" s="75">
        <f>'Hlášení počtu přípojek - (s DS)'!H146</f>
        <v>0</v>
      </c>
      <c r="E390" s="82">
        <f t="shared" si="13"/>
        <v>0</v>
      </c>
      <c r="F390" s="81">
        <f t="shared" si="12"/>
        <v>0</v>
      </c>
    </row>
    <row r="391" spans="1:6" x14ac:dyDescent="0.3">
      <c r="A391" s="34"/>
      <c r="B391" s="35">
        <f>'Hlášení počtu přípojek - (s DS)'!F147</f>
        <v>0</v>
      </c>
      <c r="C391" s="72">
        <f>'Hlášení počtu přípojek - (s DS)'!G147</f>
        <v>0</v>
      </c>
      <c r="D391" s="75">
        <f>'Hlášení počtu přípojek - (s DS)'!H147</f>
        <v>0</v>
      </c>
      <c r="E391" s="82">
        <f t="shared" si="13"/>
        <v>0</v>
      </c>
      <c r="F391" s="81">
        <f t="shared" si="12"/>
        <v>0</v>
      </c>
    </row>
    <row r="392" spans="1:6" x14ac:dyDescent="0.3">
      <c r="A392" s="34"/>
      <c r="B392" s="35">
        <f>'Hlášení počtu přípojek - (s DS)'!F148</f>
        <v>0</v>
      </c>
      <c r="C392" s="72">
        <f>'Hlášení počtu přípojek - (s DS)'!G148</f>
        <v>0</v>
      </c>
      <c r="D392" s="75">
        <f>'Hlášení počtu přípojek - (s DS)'!H148</f>
        <v>0</v>
      </c>
      <c r="E392" s="82">
        <f t="shared" si="13"/>
        <v>0</v>
      </c>
      <c r="F392" s="81">
        <f t="shared" si="12"/>
        <v>0</v>
      </c>
    </row>
    <row r="393" spans="1:6" x14ac:dyDescent="0.3">
      <c r="A393" s="34"/>
      <c r="B393" s="35">
        <f>'Hlášení počtu přípojek - (s DS)'!F149</f>
        <v>0</v>
      </c>
      <c r="C393" s="72">
        <f>'Hlášení počtu přípojek - (s DS)'!G149</f>
        <v>0</v>
      </c>
      <c r="D393" s="75">
        <f>'Hlášení počtu přípojek - (s DS)'!H149</f>
        <v>0</v>
      </c>
      <c r="E393" s="82">
        <f t="shared" si="13"/>
        <v>0</v>
      </c>
      <c r="F393" s="81">
        <f t="shared" si="12"/>
        <v>0</v>
      </c>
    </row>
    <row r="394" spans="1:6" x14ac:dyDescent="0.3">
      <c r="A394" s="34"/>
      <c r="B394" s="35">
        <f>'Hlášení počtu přípojek - (s DS)'!J140</f>
        <v>0</v>
      </c>
      <c r="C394" s="72">
        <f>'Hlášení počtu přípojek - (s DS)'!K140</f>
        <v>0</v>
      </c>
      <c r="D394" s="75">
        <f>'Hlášení počtu přípojek - (s DS)'!L140</f>
        <v>0</v>
      </c>
      <c r="E394" s="82">
        <f t="shared" si="13"/>
        <v>0</v>
      </c>
      <c r="F394" s="81">
        <f t="shared" ref="F394:F403" si="14">IF(C394&gt;=D394,C394,D394)</f>
        <v>0</v>
      </c>
    </row>
    <row r="395" spans="1:6" x14ac:dyDescent="0.3">
      <c r="A395" s="34"/>
      <c r="B395" s="35">
        <f>'Hlášení počtu přípojek - (s DS)'!J141</f>
        <v>0</v>
      </c>
      <c r="C395" s="72">
        <f>'Hlášení počtu přípojek - (s DS)'!K141</f>
        <v>0</v>
      </c>
      <c r="D395" s="75">
        <f>'Hlášení počtu přípojek - (s DS)'!L141</f>
        <v>0</v>
      </c>
      <c r="E395" s="82">
        <f t="shared" si="13"/>
        <v>0</v>
      </c>
      <c r="F395" s="81">
        <f t="shared" si="14"/>
        <v>0</v>
      </c>
    </row>
    <row r="396" spans="1:6" x14ac:dyDescent="0.3">
      <c r="A396" s="34"/>
      <c r="B396" s="35">
        <f>'Hlášení počtu přípojek - (s DS)'!J142</f>
        <v>0</v>
      </c>
      <c r="C396" s="72">
        <f>'Hlášení počtu přípojek - (s DS)'!K142</f>
        <v>0</v>
      </c>
      <c r="D396" s="75">
        <f>'Hlášení počtu přípojek - (s DS)'!L142</f>
        <v>0</v>
      </c>
      <c r="E396" s="82">
        <f t="shared" si="13"/>
        <v>0</v>
      </c>
      <c r="F396" s="81">
        <f t="shared" si="14"/>
        <v>0</v>
      </c>
    </row>
    <row r="397" spans="1:6" x14ac:dyDescent="0.3">
      <c r="A397" s="34"/>
      <c r="B397" s="35">
        <f>'Hlášení počtu přípojek - (s DS)'!J143</f>
        <v>0</v>
      </c>
      <c r="C397" s="72">
        <f>'Hlášení počtu přípojek - (s DS)'!K143</f>
        <v>0</v>
      </c>
      <c r="D397" s="75">
        <f>'Hlášení počtu přípojek - (s DS)'!L143</f>
        <v>0</v>
      </c>
      <c r="E397" s="82">
        <f t="shared" si="13"/>
        <v>0</v>
      </c>
      <c r="F397" s="81">
        <f t="shared" si="14"/>
        <v>0</v>
      </c>
    </row>
    <row r="398" spans="1:6" x14ac:dyDescent="0.3">
      <c r="A398" s="34"/>
      <c r="B398" s="35">
        <f>'Hlášení počtu přípojek - (s DS)'!J144</f>
        <v>0</v>
      </c>
      <c r="C398" s="72">
        <f>'Hlášení počtu přípojek - (s DS)'!K144</f>
        <v>0</v>
      </c>
      <c r="D398" s="75">
        <f>'Hlášení počtu přípojek - (s DS)'!L144</f>
        <v>0</v>
      </c>
      <c r="E398" s="82">
        <f t="shared" si="13"/>
        <v>0</v>
      </c>
      <c r="F398" s="81">
        <f t="shared" si="14"/>
        <v>0</v>
      </c>
    </row>
    <row r="399" spans="1:6" x14ac:dyDescent="0.3">
      <c r="A399" s="34"/>
      <c r="B399" s="35">
        <f>'Hlášení počtu přípojek - (s DS)'!J145</f>
        <v>0</v>
      </c>
      <c r="C399" s="72">
        <f>'Hlášení počtu přípojek - (s DS)'!K145</f>
        <v>0</v>
      </c>
      <c r="D399" s="75">
        <f>'Hlášení počtu přípojek - (s DS)'!L145</f>
        <v>0</v>
      </c>
      <c r="E399" s="82">
        <f t="shared" si="13"/>
        <v>0</v>
      </c>
      <c r="F399" s="81">
        <f t="shared" si="14"/>
        <v>0</v>
      </c>
    </row>
    <row r="400" spans="1:6" x14ac:dyDescent="0.3">
      <c r="A400" s="34"/>
      <c r="B400" s="35">
        <f>'Hlášení počtu přípojek - (s DS)'!J146</f>
        <v>0</v>
      </c>
      <c r="C400" s="72">
        <f>'Hlášení počtu přípojek - (s DS)'!K146</f>
        <v>0</v>
      </c>
      <c r="D400" s="75">
        <f>'Hlášení počtu přípojek - (s DS)'!L146</f>
        <v>0</v>
      </c>
      <c r="E400" s="82">
        <f t="shared" si="13"/>
        <v>0</v>
      </c>
      <c r="F400" s="81">
        <f t="shared" si="14"/>
        <v>0</v>
      </c>
    </row>
    <row r="401" spans="1:6" x14ac:dyDescent="0.3">
      <c r="A401" s="34"/>
      <c r="B401" s="35">
        <f>'Hlášení počtu přípojek - (s DS)'!J147</f>
        <v>0</v>
      </c>
      <c r="C401" s="72">
        <f>'Hlášení počtu přípojek - (s DS)'!K147</f>
        <v>0</v>
      </c>
      <c r="D401" s="75">
        <f>'Hlášení počtu přípojek - (s DS)'!L147</f>
        <v>0</v>
      </c>
      <c r="E401" s="82">
        <f t="shared" si="13"/>
        <v>0</v>
      </c>
      <c r="F401" s="81">
        <f t="shared" si="14"/>
        <v>0</v>
      </c>
    </row>
    <row r="402" spans="1:6" x14ac:dyDescent="0.3">
      <c r="A402" s="34"/>
      <c r="B402" s="35">
        <f>'Hlášení počtu přípojek - (s DS)'!J148</f>
        <v>0</v>
      </c>
      <c r="C402" s="72">
        <f>'Hlášení počtu přípojek - (s DS)'!K148</f>
        <v>0</v>
      </c>
      <c r="D402" s="75">
        <f>'Hlášení počtu přípojek - (s DS)'!L148</f>
        <v>0</v>
      </c>
      <c r="E402" s="82">
        <f t="shared" si="13"/>
        <v>0</v>
      </c>
      <c r="F402" s="81">
        <f t="shared" si="14"/>
        <v>0</v>
      </c>
    </row>
    <row r="403" spans="1:6" x14ac:dyDescent="0.3">
      <c r="A403" s="34"/>
      <c r="B403" s="35">
        <f>'Hlášení počtu přípojek - (s DS)'!J149</f>
        <v>0</v>
      </c>
      <c r="C403" s="72">
        <f>'Hlášení počtu přípojek - (s DS)'!K149</f>
        <v>0</v>
      </c>
      <c r="D403" s="75">
        <f>'Hlášení počtu přípojek - (s DS)'!L149</f>
        <v>0</v>
      </c>
      <c r="E403" s="82">
        <f t="shared" si="13"/>
        <v>0</v>
      </c>
      <c r="F403" s="81">
        <f t="shared" si="14"/>
        <v>0</v>
      </c>
    </row>
  </sheetData>
  <sheetProtection algorithmName="SHA-512" hashValue="BBcDl0LfxOGi3fyZ0xxUlSKhJlpJG+eA038SW+BPA3Zbpg1I9bt4Cc02lK1rDoUewPl4VEVHENHwI0JJrdyJKw==" saltValue="kwRlIPlx4RXcdQHiJcuIfw==" spinCount="100000" sheet="1" objects="1" scenario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Hlášení počtu přípojek - (s DS)</vt:lpstr>
      <vt:lpstr>Hlášení počtu přípojek (bez DS)</vt:lpstr>
      <vt:lpstr>data2</vt:lpstr>
      <vt:lpstr>data</vt:lpstr>
      <vt:lpstr>Seznam TV (jen pro čtení)</vt:lpstr>
      <vt:lpstr>'Hlášení počtu přípojek - (s DS)'!Oblast_tisku</vt:lpstr>
      <vt:lpstr>'Hlášení počtu přípojek (bez DS)'!Oblast_tisku</vt:lpstr>
      <vt:lpstr>'Hlášení počtu přípojek (bez DS)'!pripojky</vt:lpstr>
      <vt:lpstr>pripojky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Hlášení počtu přípojek</dc:title>
  <dc:creator>Novák Ondřej</dc:creator>
  <cp:lastModifiedBy>Výletová, Zuzana</cp:lastModifiedBy>
  <cp:lastPrinted>2019-01-28T13:36:45Z</cp:lastPrinted>
  <dcterms:created xsi:type="dcterms:W3CDTF">2017-01-17T14:01:29Z</dcterms:created>
  <dcterms:modified xsi:type="dcterms:W3CDTF">2024-04-08T15:04:21Z</dcterms:modified>
</cp:coreProperties>
</file>